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1530" windowWidth="14475" windowHeight="8415" activeTab="0"/>
  </bookViews>
  <sheets>
    <sheet name="COMÚN-HEGIRIANA" sheetId="1" r:id="rId1"/>
    <sheet name="ERA COMÚN" sheetId="2" r:id="rId2"/>
    <sheet name="ERA HEGIRIANA" sheetId="3" r:id="rId3"/>
  </sheets>
  <definedNames/>
  <calcPr fullCalcOnLoad="1"/>
</workbook>
</file>

<file path=xl/sharedStrings.xml><?xml version="1.0" encoding="utf-8"?>
<sst xmlns="http://schemas.openxmlformats.org/spreadsheetml/2006/main" count="123" uniqueCount="80">
  <si>
    <t>FECHA ACTUAL</t>
  </si>
  <si>
    <t>ERA COMÚN</t>
  </si>
  <si>
    <t>ERA HEGIRIANA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</si>
  <si>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</si>
  <si>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</si>
  <si>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</si>
  <si>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</si>
  <si>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</si>
  <si>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</si>
  <si>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</si>
  <si>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</si>
  <si>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</si>
  <si>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</si>
  <si>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</si>
  <si>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</si>
  <si>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60 BIS</t>
  </si>
  <si>
    <t>RABÍE 1º</t>
  </si>
  <si>
    <t>RABÍE 2º</t>
  </si>
  <si>
    <t>SÁFAR</t>
  </si>
  <si>
    <t>YUMADA 1ª</t>
  </si>
  <si>
    <t>YUMADA 2ª</t>
  </si>
  <si>
    <t>RÁYAB</t>
  </si>
  <si>
    <t>RAMADÁN</t>
  </si>
  <si>
    <t>XAWAL</t>
  </si>
  <si>
    <t>DELHICHA</t>
  </si>
  <si>
    <t>DELQUEIDA</t>
  </si>
  <si>
    <t>XAEBÁN</t>
  </si>
  <si>
    <t>MAHÁRRAM</t>
  </si>
  <si>
    <t>BISIESTOS</t>
  </si>
  <si>
    <t>DAC</t>
  </si>
  <si>
    <t>100*DAC/365 =</t>
  </si>
  <si>
    <t>dc</t>
  </si>
  <si>
    <t>1,0307*AÑOC,dc-640,66 =</t>
  </si>
  <si>
    <t>AÑOH,dh</t>
  </si>
  <si>
    <t>354*dh/100 =</t>
  </si>
  <si>
    <t>DAH</t>
  </si>
  <si>
    <t>DAH =</t>
  </si>
  <si>
    <t>AÑOC;MC;DC</t>
  </si>
  <si>
    <t>MC;DC =</t>
  </si>
  <si>
    <t>MH;DH</t>
  </si>
  <si>
    <t>AÑOH;MH;DH</t>
  </si>
  <si>
    <t>MH;DH =</t>
  </si>
  <si>
    <t>100*DAH/354 =</t>
  </si>
  <si>
    <t>dh</t>
  </si>
  <si>
    <t>0,9702*AÑOH,dh+621,58 =</t>
  </si>
  <si>
    <t>AÑOC,dc</t>
  </si>
  <si>
    <t>365*dc/100 =</t>
  </si>
  <si>
    <t>DAC =</t>
  </si>
  <si>
    <t>MC/DC</t>
  </si>
  <si>
    <t>NUMERAL EXCEL</t>
  </si>
  <si>
    <t>(a partir de 01/01/1318)</t>
  </si>
  <si>
    <t>DÍA EXCEL:</t>
  </si>
  <si>
    <t>(para 1317: 2=01/09/1317)</t>
  </si>
  <si>
    <t>INTRODUCIDO EL AÑO:</t>
  </si>
  <si>
    <t>EL DÍA Y EL MES:</t>
  </si>
  <si>
    <t>NATIVIDAD</t>
  </si>
  <si>
    <t>LEILA DE ALBARÁN</t>
  </si>
  <si>
    <t>NOCTRASLACIÓN Y ASCENSIÓN</t>
  </si>
  <si>
    <t>1 DE RAMADÁN</t>
  </si>
  <si>
    <t>LEILA DEL DESTINO</t>
  </si>
  <si>
    <t>SEGUNDO DÍA DE PASCUA</t>
  </si>
  <si>
    <t>TERCERO DE PASCUA</t>
  </si>
  <si>
    <t>ESTACIÓN DE ARAFA</t>
  </si>
  <si>
    <t>AÑO NUEVO HEGIRIANO</t>
  </si>
  <si>
    <t>(algoritmo kuwaití)</t>
  </si>
  <si>
    <t>ASCENSIÓN</t>
  </si>
  <si>
    <t>ALBARÁN</t>
  </si>
  <si>
    <t>POSTAYUNO</t>
  </si>
  <si>
    <t>ARAFA</t>
  </si>
  <si>
    <t>HÉGIRA</t>
  </si>
  <si>
    <t>El calendario oficial hegiriano debe ser confirmado por las autoridades religiosas nacionales</t>
  </si>
  <si>
    <t>FESTIVIDADES</t>
  </si>
  <si>
    <t>Biblioteca interactiva de la madraza Abulcásim Maslama ©</t>
  </si>
  <si>
    <t>IDU AL-MAULID (NATIVIDAD)</t>
  </si>
  <si>
    <t>IDU AL-FITR (POSTAYUNO)</t>
  </si>
  <si>
    <t>IDU AL-ADHA DEL BORREGO</t>
  </si>
  <si>
    <t>ACHURA</t>
  </si>
  <si>
    <t>(de 2015|1436 a 2027|1448)</t>
  </si>
  <si>
    <t>MECA CALENDARIO</t>
  </si>
  <si>
    <t>CONVERSOR DE FECHAS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</si>
</sst>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1060000]B2d/mm/yyyy;@"/>
    <numFmt numFmtId="166" formatCode="[$-C0A]d\ &quot;de&quot;\ mmmm\ &quot;de&quot;\ yyyy;@"/>
    <numFmt numFmtId="167" formatCode="[$-1060401]B2d\ mmmm\ yyyy;@"/>
    <numFmt numFmtId="168" formatCode="yyyy"/>
  </numFmts>
  <fonts count="15">
    <font>
      <sz val="10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sz val="8"/>
      <name val="Arial"/>
      <family val="0"/>
    </font>
    <font>
      <b/>
      <sz val="18"/>
      <color indexed="12"/>
      <name val="Arial"/>
      <family val="0"/>
    </font>
    <font>
      <b/>
      <sz val="18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17"/>
      <name val="Arial"/>
      <family val="0"/>
    </font>
    <font>
      <b/>
      <sz val="10"/>
      <color indexed="1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 diagonalDown="1">
      <left style="thin"/>
      <right style="thin"/>
      <top style="double"/>
      <bottom style="double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 style="double"/>
      <top style="double"/>
      <bottom style="double"/>
      <diagonal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double"/>
      <diagonal style="thin"/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 diagonalUp="1">
      <left style="double"/>
      <right style="thin"/>
      <top style="double"/>
      <bottom style="double"/>
      <diagonal style="thin"/>
    </border>
    <border diagonalUp="1">
      <left style="thin"/>
      <right style="double"/>
      <top style="double"/>
      <bottom style="double"/>
      <diagonal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" fontId="0" fillId="0" borderId="20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6" fillId="2" borderId="22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2" borderId="2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2" fillId="3" borderId="0" xfId="0" applyFont="1" applyFill="1" applyAlignment="1">
      <alignment/>
    </xf>
    <xf numFmtId="0" fontId="13" fillId="5" borderId="28" xfId="15" applyFill="1" applyBorder="1" applyAlignment="1">
      <alignment horizontal="center" vertical="center" wrapText="1"/>
    </xf>
    <xf numFmtId="0" fontId="13" fillId="5" borderId="0" xfId="15" applyFill="1" applyBorder="1" applyAlignment="1">
      <alignment horizontal="center" vertical="center" wrapText="1"/>
    </xf>
    <xf numFmtId="0" fontId="13" fillId="5" borderId="29" xfId="15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1" fontId="2" fillId="0" borderId="37" xfId="0" applyNumberFormat="1" applyFont="1" applyBorder="1" applyAlignment="1" applyProtection="1">
      <alignment horizontal="left" vertical="center" wrapText="1"/>
      <protection/>
    </xf>
    <xf numFmtId="166" fontId="2" fillId="0" borderId="0" xfId="0" applyNumberFormat="1" applyFont="1" applyBorder="1" applyAlignment="1">
      <alignment horizontal="center" vertical="center" shrinkToFit="1"/>
    </xf>
    <xf numFmtId="167" fontId="2" fillId="0" borderId="38" xfId="0" applyNumberFormat="1" applyFont="1" applyBorder="1" applyAlignment="1">
      <alignment horizontal="center" vertical="center" shrinkToFit="1"/>
    </xf>
    <xf numFmtId="167" fontId="2" fillId="0" borderId="0" xfId="0" applyNumberFormat="1" applyFont="1" applyBorder="1" applyAlignment="1">
      <alignment horizontal="center" vertical="center" shrinkToFit="1"/>
    </xf>
    <xf numFmtId="167" fontId="2" fillId="0" borderId="37" xfId="0" applyNumberFormat="1" applyFont="1" applyBorder="1" applyAlignment="1">
      <alignment horizontal="center" vertical="center" shrinkToFit="1"/>
    </xf>
    <xf numFmtId="0" fontId="1" fillId="6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right" vertical="center" wrapText="1"/>
      <protection/>
    </xf>
    <xf numFmtId="1" fontId="2" fillId="0" borderId="38" xfId="0" applyNumberFormat="1" applyFont="1" applyBorder="1" applyAlignment="1" applyProtection="1">
      <alignment horizontal="right" vertical="center" wrapText="1"/>
      <protection/>
    </xf>
    <xf numFmtId="1" fontId="2" fillId="0" borderId="47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1" fontId="2" fillId="0" borderId="48" xfId="0" applyNumberFormat="1" applyFont="1" applyBorder="1" applyAlignment="1" applyProtection="1">
      <alignment horizontal="left" vertical="center" wrapText="1"/>
      <protection/>
    </xf>
    <xf numFmtId="1" fontId="2" fillId="0" borderId="45" xfId="0" applyNumberFormat="1" applyFont="1" applyBorder="1" applyAlignment="1" applyProtection="1">
      <alignment horizontal="right" vertical="center" wrapText="1"/>
      <protection locked="0"/>
    </xf>
    <xf numFmtId="1" fontId="2" fillId="0" borderId="38" xfId="0" applyNumberFormat="1" applyFont="1" applyBorder="1" applyAlignment="1" applyProtection="1">
      <alignment horizontal="right" vertical="center" wrapText="1"/>
      <protection locked="0"/>
    </xf>
    <xf numFmtId="1" fontId="2" fillId="0" borderId="47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6" borderId="49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o.hispanomuslim.es/archivo/islamicalculadora.xls" TargetMode="External" /><Relationship Id="rId2" Type="http://schemas.openxmlformats.org/officeDocument/2006/relationships/hyperlink" Target="http://www.makkahcalendar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87"/>
  <sheetViews>
    <sheetView tabSelected="1" workbookViewId="0" topLeftCell="A1">
      <selection activeCell="B13" sqref="B13:D14"/>
    </sheetView>
  </sheetViews>
  <sheetFormatPr defaultColWidth="11.421875" defaultRowHeight="12.75"/>
  <cols>
    <col min="9" max="11" width="7.8515625" style="0" customWidth="1"/>
  </cols>
  <sheetData>
    <row r="1" spans="1:12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5"/>
      <c r="B3" s="60" t="s">
        <v>70</v>
      </c>
      <c r="C3" s="60"/>
      <c r="D3" s="60"/>
      <c r="E3" s="60"/>
      <c r="F3" s="60"/>
      <c r="G3" s="60"/>
      <c r="H3" s="60"/>
      <c r="I3" s="60"/>
      <c r="J3" s="60"/>
      <c r="K3" s="60"/>
      <c r="L3" s="45"/>
    </row>
    <row r="4" spans="1:12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2.75" customHeight="1">
      <c r="A6" s="46"/>
      <c r="B6" s="75" t="s">
        <v>64</v>
      </c>
      <c r="C6" s="76"/>
      <c r="D6" s="77"/>
      <c r="E6" s="47"/>
      <c r="F6" s="76" t="s">
        <v>1</v>
      </c>
      <c r="G6" s="76"/>
      <c r="H6" s="47"/>
      <c r="I6" s="76" t="s">
        <v>2</v>
      </c>
      <c r="J6" s="76"/>
      <c r="K6" s="98"/>
      <c r="L6" s="45"/>
    </row>
    <row r="7" spans="1:12" ht="12.75" customHeight="1">
      <c r="A7" s="46"/>
      <c r="B7" s="99" t="s">
        <v>0</v>
      </c>
      <c r="C7" s="100"/>
      <c r="D7" s="100"/>
      <c r="E7" s="50"/>
      <c r="F7" s="101">
        <f ca="1">TODAY()</f>
        <v>41970</v>
      </c>
      <c r="G7" s="101"/>
      <c r="H7" s="48"/>
      <c r="I7" s="102">
        <f ca="1">TODAY()</f>
        <v>41970</v>
      </c>
      <c r="J7" s="102"/>
      <c r="K7" s="103"/>
      <c r="L7" s="45"/>
    </row>
    <row r="8" spans="1:12" ht="12.75" customHeight="1">
      <c r="A8" s="46"/>
      <c r="B8" s="99"/>
      <c r="C8" s="100"/>
      <c r="D8" s="100"/>
      <c r="E8" s="50"/>
      <c r="F8" s="101"/>
      <c r="G8" s="101"/>
      <c r="H8" s="48"/>
      <c r="I8" s="102"/>
      <c r="J8" s="102"/>
      <c r="K8" s="103"/>
      <c r="L8" s="45"/>
    </row>
    <row r="9" spans="1:12" ht="12.75" customHeight="1">
      <c r="A9" s="46"/>
      <c r="B9" s="99"/>
      <c r="C9" s="100"/>
      <c r="D9" s="100"/>
      <c r="E9" s="48"/>
      <c r="F9" s="69">
        <f ca="1">TODAY()</f>
        <v>41970</v>
      </c>
      <c r="G9" s="69"/>
      <c r="H9" s="48"/>
      <c r="I9" s="71">
        <f ca="1">TODAY()</f>
        <v>41970</v>
      </c>
      <c r="J9" s="71"/>
      <c r="K9" s="72"/>
      <c r="L9" s="45"/>
    </row>
    <row r="10" spans="1:12" ht="12.75" customHeight="1">
      <c r="A10" s="46"/>
      <c r="B10" s="99"/>
      <c r="C10" s="100"/>
      <c r="D10" s="100"/>
      <c r="E10" s="48"/>
      <c r="F10" s="69"/>
      <c r="G10" s="69"/>
      <c r="H10" s="48"/>
      <c r="I10" s="71"/>
      <c r="J10" s="71"/>
      <c r="K10" s="72"/>
      <c r="L10" s="45"/>
    </row>
    <row r="11" spans="1:12" ht="12.75" customHeight="1" thickBot="1">
      <c r="A11" s="46"/>
      <c r="B11" s="78"/>
      <c r="C11" s="63"/>
      <c r="D11" s="62"/>
      <c r="E11" s="49"/>
      <c r="F11" s="61"/>
      <c r="G11" s="62"/>
      <c r="H11" s="49"/>
      <c r="I11" s="61"/>
      <c r="J11" s="63"/>
      <c r="K11" s="64"/>
      <c r="L11" s="45"/>
    </row>
    <row r="12" spans="1:12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2.75" customHeight="1">
      <c r="A13" s="45"/>
      <c r="B13" s="57" t="s">
        <v>79</v>
      </c>
      <c r="C13" s="58"/>
      <c r="D13" s="59"/>
      <c r="E13" s="45"/>
      <c r="F13" s="45"/>
      <c r="G13" s="45"/>
      <c r="H13" s="45"/>
      <c r="I13" s="57" t="s">
        <v>78</v>
      </c>
      <c r="J13" s="58"/>
      <c r="K13" s="59"/>
      <c r="L13" s="45"/>
    </row>
    <row r="14" spans="1:12" ht="12.75" customHeight="1">
      <c r="A14" s="45"/>
      <c r="B14" s="57"/>
      <c r="C14" s="58"/>
      <c r="D14" s="59"/>
      <c r="E14" s="45"/>
      <c r="F14" s="45"/>
      <c r="G14" s="45"/>
      <c r="H14" s="45"/>
      <c r="I14" s="57"/>
      <c r="J14" s="58"/>
      <c r="K14" s="59"/>
      <c r="L14" s="45"/>
    </row>
    <row r="15" spans="1:12" ht="12.7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2.75" customHeight="1">
      <c r="A16" s="45"/>
      <c r="B16" s="75" t="s">
        <v>71</v>
      </c>
      <c r="C16" s="76"/>
      <c r="D16" s="77"/>
      <c r="E16" s="47"/>
      <c r="F16" s="76" t="s">
        <v>1</v>
      </c>
      <c r="G16" s="76"/>
      <c r="H16" s="47"/>
      <c r="I16" s="76" t="s">
        <v>2</v>
      </c>
      <c r="J16" s="76"/>
      <c r="K16" s="98"/>
      <c r="L16" s="45"/>
    </row>
    <row r="17" spans="1:12" ht="12.75" customHeight="1">
      <c r="A17" s="45"/>
      <c r="B17" s="79" t="s">
        <v>57</v>
      </c>
      <c r="C17" s="80"/>
      <c r="D17" s="81"/>
      <c r="E17" s="50"/>
      <c r="F17" s="87">
        <f>'ERA HEGIRIANA'!K57</f>
        <v>41785</v>
      </c>
      <c r="G17" s="88"/>
      <c r="H17" s="48"/>
      <c r="I17" s="90">
        <v>27</v>
      </c>
      <c r="J17" s="92">
        <v>7</v>
      </c>
      <c r="K17" s="93">
        <f>'ERA COMÚN'!K$36</f>
        <v>1435</v>
      </c>
      <c r="L17" s="45"/>
    </row>
    <row r="18" spans="1:12" ht="12.75" customHeight="1">
      <c r="A18" s="45"/>
      <c r="B18" s="79"/>
      <c r="C18" s="80"/>
      <c r="D18" s="81"/>
      <c r="E18" s="50"/>
      <c r="F18" s="87"/>
      <c r="G18" s="88"/>
      <c r="H18" s="48"/>
      <c r="I18" s="90"/>
      <c r="J18" s="92"/>
      <c r="K18" s="68"/>
      <c r="L18" s="45"/>
    </row>
    <row r="19" spans="1:12" ht="12.75" customHeight="1">
      <c r="A19" s="45"/>
      <c r="B19" s="79"/>
      <c r="C19" s="80"/>
      <c r="D19" s="81"/>
      <c r="E19" s="48"/>
      <c r="F19" s="69">
        <f>'ERA HEGIRIANA'!K57</f>
        <v>41785</v>
      </c>
      <c r="G19" s="69"/>
      <c r="H19" s="48"/>
      <c r="I19" s="70">
        <f>'ERA HEGIRIANA'!K57</f>
        <v>41785</v>
      </c>
      <c r="J19" s="71"/>
      <c r="K19" s="72"/>
      <c r="L19" s="45"/>
    </row>
    <row r="20" spans="1:12" ht="12.75" customHeight="1">
      <c r="A20" s="45"/>
      <c r="B20" s="79"/>
      <c r="C20" s="80"/>
      <c r="D20" s="81"/>
      <c r="E20" s="48"/>
      <c r="F20" s="69"/>
      <c r="G20" s="69"/>
      <c r="H20" s="48"/>
      <c r="I20" s="70"/>
      <c r="J20" s="71"/>
      <c r="K20" s="72"/>
      <c r="L20" s="45"/>
    </row>
    <row r="21" spans="1:12" ht="12.75" customHeight="1">
      <c r="A21" s="45"/>
      <c r="B21" s="74"/>
      <c r="C21" s="66"/>
      <c r="D21" s="73"/>
      <c r="E21" s="48"/>
      <c r="F21" s="65"/>
      <c r="G21" s="73"/>
      <c r="H21" s="48"/>
      <c r="I21" s="65"/>
      <c r="J21" s="66"/>
      <c r="K21" s="67"/>
      <c r="L21" s="45"/>
    </row>
    <row r="22" spans="1:12" ht="12.75" customHeight="1">
      <c r="A22" s="45"/>
      <c r="B22" s="82" t="s">
        <v>56</v>
      </c>
      <c r="C22" s="83"/>
      <c r="D22" s="84"/>
      <c r="E22" s="50"/>
      <c r="F22" s="87">
        <f>'ERA HEGIRIANA'!K63</f>
        <v>41803</v>
      </c>
      <c r="G22" s="88"/>
      <c r="H22" s="48"/>
      <c r="I22" s="90">
        <v>15</v>
      </c>
      <c r="J22" s="92">
        <v>8</v>
      </c>
      <c r="K22" s="68">
        <f>K$17</f>
        <v>1435</v>
      </c>
      <c r="L22" s="45"/>
    </row>
    <row r="23" spans="1:12" ht="12.75" customHeight="1">
      <c r="A23" s="45"/>
      <c r="B23" s="82"/>
      <c r="C23" s="83"/>
      <c r="D23" s="84"/>
      <c r="E23" s="50"/>
      <c r="F23" s="87"/>
      <c r="G23" s="88"/>
      <c r="H23" s="48"/>
      <c r="I23" s="90"/>
      <c r="J23" s="92"/>
      <c r="K23" s="68"/>
      <c r="L23" s="45"/>
    </row>
    <row r="24" spans="1:12" ht="12.75" customHeight="1">
      <c r="A24" s="45"/>
      <c r="B24" s="82"/>
      <c r="C24" s="83"/>
      <c r="D24" s="84"/>
      <c r="E24" s="48"/>
      <c r="F24" s="69">
        <f>'ERA HEGIRIANA'!K63</f>
        <v>41803</v>
      </c>
      <c r="G24" s="69"/>
      <c r="H24" s="48"/>
      <c r="I24" s="70">
        <f>'ERA HEGIRIANA'!K63</f>
        <v>41803</v>
      </c>
      <c r="J24" s="71"/>
      <c r="K24" s="72"/>
      <c r="L24" s="45"/>
    </row>
    <row r="25" spans="1:12" ht="12.75" customHeight="1">
      <c r="A25" s="45"/>
      <c r="B25" s="82"/>
      <c r="C25" s="83"/>
      <c r="D25" s="84"/>
      <c r="E25" s="48"/>
      <c r="F25" s="69"/>
      <c r="G25" s="69"/>
      <c r="H25" s="48"/>
      <c r="I25" s="70"/>
      <c r="J25" s="71"/>
      <c r="K25" s="72"/>
      <c r="L25" s="45"/>
    </row>
    <row r="26" spans="1:12" ht="12.75" customHeight="1">
      <c r="A26" s="45"/>
      <c r="B26" s="74"/>
      <c r="C26" s="66"/>
      <c r="D26" s="73"/>
      <c r="E26" s="48"/>
      <c r="F26" s="65"/>
      <c r="G26" s="73"/>
      <c r="H26" s="48"/>
      <c r="I26" s="65"/>
      <c r="J26" s="66"/>
      <c r="K26" s="67"/>
      <c r="L26" s="45"/>
    </row>
    <row r="27" spans="1:12" ht="12.75" customHeight="1">
      <c r="A27" s="45"/>
      <c r="B27" s="82" t="s">
        <v>58</v>
      </c>
      <c r="C27" s="83"/>
      <c r="D27" s="84"/>
      <c r="E27" s="50"/>
      <c r="F27" s="87">
        <f>'ERA HEGIRIANA'!K105</f>
        <v>41818</v>
      </c>
      <c r="G27" s="88"/>
      <c r="H27" s="48"/>
      <c r="I27" s="90">
        <v>1</v>
      </c>
      <c r="J27" s="92">
        <v>9</v>
      </c>
      <c r="K27" s="68">
        <f>K$17</f>
        <v>1435</v>
      </c>
      <c r="L27" s="45"/>
    </row>
    <row r="28" spans="1:12" ht="12.75" customHeight="1">
      <c r="A28" s="45"/>
      <c r="B28" s="82"/>
      <c r="C28" s="83"/>
      <c r="D28" s="84"/>
      <c r="E28" s="50"/>
      <c r="F28" s="87"/>
      <c r="G28" s="88"/>
      <c r="H28" s="48"/>
      <c r="I28" s="90"/>
      <c r="J28" s="92"/>
      <c r="K28" s="68"/>
      <c r="L28" s="45"/>
    </row>
    <row r="29" spans="1:12" ht="12.75" customHeight="1">
      <c r="A29" s="45"/>
      <c r="B29" s="82"/>
      <c r="C29" s="83"/>
      <c r="D29" s="84"/>
      <c r="E29" s="48"/>
      <c r="F29" s="69">
        <f>'ERA HEGIRIANA'!K105</f>
        <v>41818</v>
      </c>
      <c r="G29" s="69"/>
      <c r="H29" s="48"/>
      <c r="I29" s="70">
        <f>'ERA HEGIRIANA'!K105</f>
        <v>41818</v>
      </c>
      <c r="J29" s="71"/>
      <c r="K29" s="72"/>
      <c r="L29" s="45"/>
    </row>
    <row r="30" spans="1:12" ht="12.75" customHeight="1">
      <c r="A30" s="45"/>
      <c r="B30" s="82"/>
      <c r="C30" s="83"/>
      <c r="D30" s="84"/>
      <c r="E30" s="48"/>
      <c r="F30" s="69"/>
      <c r="G30" s="69"/>
      <c r="H30" s="48"/>
      <c r="I30" s="70"/>
      <c r="J30" s="71"/>
      <c r="K30" s="72"/>
      <c r="L30" s="45"/>
    </row>
    <row r="31" spans="1:12" ht="12.75" customHeight="1">
      <c r="A31" s="45"/>
      <c r="B31" s="74"/>
      <c r="C31" s="66"/>
      <c r="D31" s="73"/>
      <c r="E31" s="48"/>
      <c r="F31" s="65"/>
      <c r="G31" s="73"/>
      <c r="H31" s="48"/>
      <c r="I31" s="65"/>
      <c r="J31" s="66"/>
      <c r="K31" s="67"/>
      <c r="L31" s="45"/>
    </row>
    <row r="32" spans="1:12" ht="12.75" customHeight="1">
      <c r="A32" s="45"/>
      <c r="B32" s="82" t="s">
        <v>59</v>
      </c>
      <c r="C32" s="83"/>
      <c r="D32" s="84"/>
      <c r="E32" s="50"/>
      <c r="F32" s="85">
        <f>I34</f>
        <v>41844</v>
      </c>
      <c r="G32" s="86"/>
      <c r="H32" s="48"/>
      <c r="I32" s="89">
        <v>27</v>
      </c>
      <c r="J32" s="91">
        <v>9</v>
      </c>
      <c r="K32" s="68">
        <f>K$17</f>
        <v>1435</v>
      </c>
      <c r="L32" s="45"/>
    </row>
    <row r="33" spans="1:12" ht="12.75" customHeight="1">
      <c r="A33" s="45"/>
      <c r="B33" s="82"/>
      <c r="C33" s="83"/>
      <c r="D33" s="84"/>
      <c r="E33" s="50"/>
      <c r="F33" s="87"/>
      <c r="G33" s="88"/>
      <c r="H33" s="48"/>
      <c r="I33" s="90"/>
      <c r="J33" s="92"/>
      <c r="K33" s="68"/>
      <c r="L33" s="45"/>
    </row>
    <row r="34" spans="1:12" ht="12.75" customHeight="1">
      <c r="A34" s="45"/>
      <c r="B34" s="82"/>
      <c r="C34" s="83"/>
      <c r="D34" s="84"/>
      <c r="E34" s="48"/>
      <c r="F34" s="69">
        <f>I34</f>
        <v>41844</v>
      </c>
      <c r="G34" s="69"/>
      <c r="H34" s="48"/>
      <c r="I34" s="70">
        <f>I29+26</f>
        <v>41844</v>
      </c>
      <c r="J34" s="71"/>
      <c r="K34" s="72"/>
      <c r="L34" s="45"/>
    </row>
    <row r="35" spans="1:12" ht="12.75" customHeight="1">
      <c r="A35" s="45"/>
      <c r="B35" s="82"/>
      <c r="C35" s="83"/>
      <c r="D35" s="84"/>
      <c r="E35" s="48"/>
      <c r="F35" s="69"/>
      <c r="G35" s="69"/>
      <c r="H35" s="48"/>
      <c r="I35" s="70"/>
      <c r="J35" s="71"/>
      <c r="K35" s="72"/>
      <c r="L35" s="45"/>
    </row>
    <row r="36" spans="1:12" ht="12.75">
      <c r="A36" s="45"/>
      <c r="B36" s="74"/>
      <c r="C36" s="66"/>
      <c r="D36" s="73"/>
      <c r="E36" s="48"/>
      <c r="F36" s="65"/>
      <c r="G36" s="73"/>
      <c r="H36" s="48"/>
      <c r="I36" s="65"/>
      <c r="J36" s="66"/>
      <c r="K36" s="67"/>
      <c r="L36" s="45"/>
    </row>
    <row r="37" spans="1:12" ht="12.75" customHeight="1">
      <c r="A37" s="45"/>
      <c r="B37" s="79" t="s">
        <v>74</v>
      </c>
      <c r="C37" s="80"/>
      <c r="D37" s="81"/>
      <c r="E37" s="50"/>
      <c r="F37" s="85">
        <f>'ERA HEGIRIANA'!K111</f>
        <v>41848</v>
      </c>
      <c r="G37" s="86"/>
      <c r="H37" s="48"/>
      <c r="I37" s="89">
        <v>1</v>
      </c>
      <c r="J37" s="91">
        <v>10</v>
      </c>
      <c r="K37" s="68">
        <f>K$17</f>
        <v>1435</v>
      </c>
      <c r="L37" s="45"/>
    </row>
    <row r="38" spans="1:12" ht="12.75" customHeight="1">
      <c r="A38" s="45"/>
      <c r="B38" s="79"/>
      <c r="C38" s="80"/>
      <c r="D38" s="81"/>
      <c r="E38" s="50"/>
      <c r="F38" s="87"/>
      <c r="G38" s="88"/>
      <c r="H38" s="48"/>
      <c r="I38" s="90"/>
      <c r="J38" s="92"/>
      <c r="K38" s="68"/>
      <c r="L38" s="45"/>
    </row>
    <row r="39" spans="1:12" ht="12.75">
      <c r="A39" s="45"/>
      <c r="B39" s="79"/>
      <c r="C39" s="80"/>
      <c r="D39" s="81"/>
      <c r="E39" s="48"/>
      <c r="F39" s="69">
        <f>'ERA HEGIRIANA'!K111</f>
        <v>41848</v>
      </c>
      <c r="G39" s="69"/>
      <c r="H39" s="48"/>
      <c r="I39" s="70">
        <f>'ERA HEGIRIANA'!K111</f>
        <v>41848</v>
      </c>
      <c r="J39" s="71"/>
      <c r="K39" s="72"/>
      <c r="L39" s="45"/>
    </row>
    <row r="40" spans="1:12" ht="12.75">
      <c r="A40" s="45"/>
      <c r="B40" s="79"/>
      <c r="C40" s="80"/>
      <c r="D40" s="81"/>
      <c r="E40" s="48"/>
      <c r="F40" s="69"/>
      <c r="G40" s="69"/>
      <c r="H40" s="48"/>
      <c r="I40" s="70"/>
      <c r="J40" s="71"/>
      <c r="K40" s="72"/>
      <c r="L40" s="45"/>
    </row>
    <row r="41" spans="1:12" ht="12.75">
      <c r="A41" s="45"/>
      <c r="B41" s="74"/>
      <c r="C41" s="66"/>
      <c r="D41" s="73"/>
      <c r="E41" s="48"/>
      <c r="F41" s="65"/>
      <c r="G41" s="73"/>
      <c r="H41" s="48"/>
      <c r="I41" s="65"/>
      <c r="J41" s="66"/>
      <c r="K41" s="67"/>
      <c r="L41" s="45"/>
    </row>
    <row r="42" spans="1:12" ht="12.75" customHeight="1">
      <c r="A42" s="45"/>
      <c r="B42" s="79" t="s">
        <v>60</v>
      </c>
      <c r="C42" s="80"/>
      <c r="D42" s="81"/>
      <c r="E42" s="50"/>
      <c r="F42" s="85">
        <f>I44</f>
        <v>41849</v>
      </c>
      <c r="G42" s="86"/>
      <c r="H42" s="48"/>
      <c r="I42" s="89">
        <v>2</v>
      </c>
      <c r="J42" s="91">
        <v>10</v>
      </c>
      <c r="K42" s="68">
        <f>K$17</f>
        <v>1435</v>
      </c>
      <c r="L42" s="45"/>
    </row>
    <row r="43" spans="1:12" ht="12.75" customHeight="1">
      <c r="A43" s="45"/>
      <c r="B43" s="79"/>
      <c r="C43" s="80"/>
      <c r="D43" s="81"/>
      <c r="E43" s="50"/>
      <c r="F43" s="87"/>
      <c r="G43" s="88"/>
      <c r="H43" s="48"/>
      <c r="I43" s="90"/>
      <c r="J43" s="92"/>
      <c r="K43" s="68"/>
      <c r="L43" s="45"/>
    </row>
    <row r="44" spans="1:12" ht="12.75">
      <c r="A44" s="45"/>
      <c r="B44" s="79"/>
      <c r="C44" s="80"/>
      <c r="D44" s="81"/>
      <c r="E44" s="48"/>
      <c r="F44" s="69">
        <f>I44</f>
        <v>41849</v>
      </c>
      <c r="G44" s="69"/>
      <c r="H44" s="48"/>
      <c r="I44" s="70">
        <f>I39+1</f>
        <v>41849</v>
      </c>
      <c r="J44" s="71"/>
      <c r="K44" s="72"/>
      <c r="L44" s="45"/>
    </row>
    <row r="45" spans="1:12" ht="12.75">
      <c r="A45" s="45"/>
      <c r="B45" s="79"/>
      <c r="C45" s="80"/>
      <c r="D45" s="81"/>
      <c r="E45" s="48"/>
      <c r="F45" s="69"/>
      <c r="G45" s="69"/>
      <c r="H45" s="48"/>
      <c r="I45" s="70"/>
      <c r="J45" s="71"/>
      <c r="K45" s="72"/>
      <c r="L45" s="45"/>
    </row>
    <row r="46" spans="1:12" ht="12.75">
      <c r="A46" s="45"/>
      <c r="B46" s="74"/>
      <c r="C46" s="66"/>
      <c r="D46" s="73"/>
      <c r="E46" s="48"/>
      <c r="F46" s="65"/>
      <c r="G46" s="73"/>
      <c r="H46" s="48"/>
      <c r="I46" s="65"/>
      <c r="J46" s="66"/>
      <c r="K46" s="67"/>
      <c r="L46" s="45"/>
    </row>
    <row r="47" spans="1:12" ht="12.75" customHeight="1">
      <c r="A47" s="45"/>
      <c r="B47" s="79" t="s">
        <v>61</v>
      </c>
      <c r="C47" s="80"/>
      <c r="D47" s="81"/>
      <c r="E47" s="50"/>
      <c r="F47" s="85">
        <f>I49</f>
        <v>41850</v>
      </c>
      <c r="G47" s="86"/>
      <c r="H47" s="48"/>
      <c r="I47" s="89">
        <v>3</v>
      </c>
      <c r="J47" s="91">
        <v>10</v>
      </c>
      <c r="K47" s="68">
        <f>K$17</f>
        <v>1435</v>
      </c>
      <c r="L47" s="45"/>
    </row>
    <row r="48" spans="1:12" ht="12.75" customHeight="1">
      <c r="A48" s="45"/>
      <c r="B48" s="79"/>
      <c r="C48" s="80"/>
      <c r="D48" s="81"/>
      <c r="E48" s="50"/>
      <c r="F48" s="87"/>
      <c r="G48" s="88"/>
      <c r="H48" s="48"/>
      <c r="I48" s="90"/>
      <c r="J48" s="92"/>
      <c r="K48" s="68"/>
      <c r="L48" s="45"/>
    </row>
    <row r="49" spans="1:12" ht="12.75">
      <c r="A49" s="45"/>
      <c r="B49" s="79"/>
      <c r="C49" s="80"/>
      <c r="D49" s="81"/>
      <c r="E49" s="48"/>
      <c r="F49" s="69">
        <f>I49</f>
        <v>41850</v>
      </c>
      <c r="G49" s="69"/>
      <c r="H49" s="48"/>
      <c r="I49" s="70">
        <f>I44+1</f>
        <v>41850</v>
      </c>
      <c r="J49" s="71"/>
      <c r="K49" s="72"/>
      <c r="L49" s="45"/>
    </row>
    <row r="50" spans="1:12" ht="12.75">
      <c r="A50" s="45"/>
      <c r="B50" s="79"/>
      <c r="C50" s="80"/>
      <c r="D50" s="81"/>
      <c r="E50" s="48"/>
      <c r="F50" s="69"/>
      <c r="G50" s="69"/>
      <c r="H50" s="48"/>
      <c r="I50" s="70"/>
      <c r="J50" s="71"/>
      <c r="K50" s="72"/>
      <c r="L50" s="45"/>
    </row>
    <row r="51" spans="1:12" ht="12.75">
      <c r="A51" s="45"/>
      <c r="B51" s="74"/>
      <c r="C51" s="66"/>
      <c r="D51" s="73"/>
      <c r="E51" s="48"/>
      <c r="F51" s="65"/>
      <c r="G51" s="73"/>
      <c r="H51" s="48"/>
      <c r="I51" s="65"/>
      <c r="J51" s="66"/>
      <c r="K51" s="67"/>
      <c r="L51" s="45"/>
    </row>
    <row r="52" spans="1:12" ht="12.75" customHeight="1">
      <c r="A52" s="45"/>
      <c r="B52" s="82" t="s">
        <v>62</v>
      </c>
      <c r="C52" s="83"/>
      <c r="D52" s="84"/>
      <c r="E52" s="50"/>
      <c r="F52" s="85">
        <f>I54</f>
        <v>41915</v>
      </c>
      <c r="G52" s="86"/>
      <c r="H52" s="48"/>
      <c r="I52" s="89">
        <v>9</v>
      </c>
      <c r="J52" s="91">
        <v>12</v>
      </c>
      <c r="K52" s="68">
        <f>K$17</f>
        <v>1435</v>
      </c>
      <c r="L52" s="45"/>
    </row>
    <row r="53" spans="1:12" ht="12.75" customHeight="1">
      <c r="A53" s="45"/>
      <c r="B53" s="82"/>
      <c r="C53" s="83"/>
      <c r="D53" s="84"/>
      <c r="E53" s="50"/>
      <c r="F53" s="87"/>
      <c r="G53" s="88"/>
      <c r="H53" s="48"/>
      <c r="I53" s="90"/>
      <c r="J53" s="92"/>
      <c r="K53" s="68"/>
      <c r="L53" s="45"/>
    </row>
    <row r="54" spans="1:12" ht="12.75">
      <c r="A54" s="45"/>
      <c r="B54" s="82"/>
      <c r="C54" s="83"/>
      <c r="D54" s="84"/>
      <c r="E54" s="48"/>
      <c r="F54" s="69">
        <f>I54</f>
        <v>41915</v>
      </c>
      <c r="G54" s="69"/>
      <c r="H54" s="48"/>
      <c r="I54" s="70">
        <f>'ERA HEGIRIANA'!K117</f>
        <v>41915</v>
      </c>
      <c r="J54" s="71"/>
      <c r="K54" s="72"/>
      <c r="L54" s="45"/>
    </row>
    <row r="55" spans="1:12" ht="12.75">
      <c r="A55" s="45"/>
      <c r="B55" s="82"/>
      <c r="C55" s="83"/>
      <c r="D55" s="84"/>
      <c r="E55" s="48"/>
      <c r="F55" s="69"/>
      <c r="G55" s="69"/>
      <c r="H55" s="48"/>
      <c r="I55" s="70"/>
      <c r="J55" s="71"/>
      <c r="K55" s="72"/>
      <c r="L55" s="45"/>
    </row>
    <row r="56" spans="1:12" ht="12.75">
      <c r="A56" s="45"/>
      <c r="B56" s="74"/>
      <c r="C56" s="66"/>
      <c r="D56" s="73"/>
      <c r="E56" s="48"/>
      <c r="F56" s="65"/>
      <c r="G56" s="73"/>
      <c r="H56" s="48"/>
      <c r="I56" s="65"/>
      <c r="J56" s="66"/>
      <c r="K56" s="67"/>
      <c r="L56" s="45"/>
    </row>
    <row r="57" spans="1:12" ht="12.75" customHeight="1">
      <c r="A57" s="45"/>
      <c r="B57" s="79" t="s">
        <v>75</v>
      </c>
      <c r="C57" s="80"/>
      <c r="D57" s="81"/>
      <c r="E57" s="50"/>
      <c r="F57" s="85">
        <f>I59</f>
        <v>41916</v>
      </c>
      <c r="G57" s="86"/>
      <c r="H57" s="48"/>
      <c r="I57" s="89">
        <v>10</v>
      </c>
      <c r="J57" s="91">
        <v>12</v>
      </c>
      <c r="K57" s="68">
        <f>K$17</f>
        <v>1435</v>
      </c>
      <c r="L57" s="45"/>
    </row>
    <row r="58" spans="1:12" ht="12.75" customHeight="1">
      <c r="A58" s="45"/>
      <c r="B58" s="79"/>
      <c r="C58" s="80"/>
      <c r="D58" s="81"/>
      <c r="E58" s="50"/>
      <c r="F58" s="87"/>
      <c r="G58" s="88"/>
      <c r="H58" s="48"/>
      <c r="I58" s="90"/>
      <c r="J58" s="92"/>
      <c r="K58" s="68"/>
      <c r="L58" s="45"/>
    </row>
    <row r="59" spans="1:12" ht="12.75">
      <c r="A59" s="45"/>
      <c r="B59" s="79"/>
      <c r="C59" s="80"/>
      <c r="D59" s="81"/>
      <c r="E59" s="48"/>
      <c r="F59" s="69">
        <f>I59</f>
        <v>41916</v>
      </c>
      <c r="G59" s="69"/>
      <c r="H59" s="48"/>
      <c r="I59" s="70">
        <f>I54+1</f>
        <v>41916</v>
      </c>
      <c r="J59" s="71"/>
      <c r="K59" s="72"/>
      <c r="L59" s="45"/>
    </row>
    <row r="60" spans="1:12" ht="12.75">
      <c r="A60" s="45"/>
      <c r="B60" s="79"/>
      <c r="C60" s="80"/>
      <c r="D60" s="81"/>
      <c r="E60" s="48"/>
      <c r="F60" s="69"/>
      <c r="G60" s="69"/>
      <c r="H60" s="48"/>
      <c r="I60" s="70"/>
      <c r="J60" s="71"/>
      <c r="K60" s="72"/>
      <c r="L60" s="45"/>
    </row>
    <row r="61" spans="1:12" ht="12.75">
      <c r="A61" s="45"/>
      <c r="B61" s="74"/>
      <c r="C61" s="66"/>
      <c r="D61" s="73"/>
      <c r="E61" s="48"/>
      <c r="F61" s="65"/>
      <c r="G61" s="73"/>
      <c r="H61" s="48"/>
      <c r="I61" s="65"/>
      <c r="J61" s="66"/>
      <c r="K61" s="67"/>
      <c r="L61" s="45"/>
    </row>
    <row r="62" spans="1:12" ht="12.75" customHeight="1">
      <c r="A62" s="45"/>
      <c r="B62" s="79" t="s">
        <v>60</v>
      </c>
      <c r="C62" s="80"/>
      <c r="D62" s="81"/>
      <c r="E62" s="50"/>
      <c r="F62" s="85">
        <f>I64</f>
        <v>41917</v>
      </c>
      <c r="G62" s="86"/>
      <c r="H62" s="48"/>
      <c r="I62" s="89">
        <v>11</v>
      </c>
      <c r="J62" s="91">
        <v>12</v>
      </c>
      <c r="K62" s="68">
        <f>K$17</f>
        <v>1435</v>
      </c>
      <c r="L62" s="45"/>
    </row>
    <row r="63" spans="1:12" ht="12.75" customHeight="1">
      <c r="A63" s="45"/>
      <c r="B63" s="79"/>
      <c r="C63" s="80"/>
      <c r="D63" s="81"/>
      <c r="E63" s="50"/>
      <c r="F63" s="87"/>
      <c r="G63" s="88"/>
      <c r="H63" s="48"/>
      <c r="I63" s="90"/>
      <c r="J63" s="92"/>
      <c r="K63" s="68"/>
      <c r="L63" s="45"/>
    </row>
    <row r="64" spans="1:12" ht="12.75" customHeight="1">
      <c r="A64" s="45"/>
      <c r="B64" s="79"/>
      <c r="C64" s="80"/>
      <c r="D64" s="81"/>
      <c r="E64" s="48"/>
      <c r="F64" s="69">
        <f>I64</f>
        <v>41917</v>
      </c>
      <c r="G64" s="69"/>
      <c r="H64" s="48"/>
      <c r="I64" s="70">
        <f>I59+1</f>
        <v>41917</v>
      </c>
      <c r="J64" s="71"/>
      <c r="K64" s="72"/>
      <c r="L64" s="45"/>
    </row>
    <row r="65" spans="1:12" ht="12.75" customHeight="1">
      <c r="A65" s="45"/>
      <c r="B65" s="79"/>
      <c r="C65" s="80"/>
      <c r="D65" s="81"/>
      <c r="E65" s="48"/>
      <c r="F65" s="69"/>
      <c r="G65" s="69"/>
      <c r="H65" s="48"/>
      <c r="I65" s="70"/>
      <c r="J65" s="71"/>
      <c r="K65" s="72"/>
      <c r="L65" s="45"/>
    </row>
    <row r="66" spans="1:12" ht="12.75">
      <c r="A66" s="45"/>
      <c r="B66" s="74"/>
      <c r="C66" s="66"/>
      <c r="D66" s="73"/>
      <c r="E66" s="48"/>
      <c r="F66" s="65"/>
      <c r="G66" s="73"/>
      <c r="H66" s="48"/>
      <c r="I66" s="65"/>
      <c r="J66" s="66"/>
      <c r="K66" s="67"/>
      <c r="L66" s="45"/>
    </row>
    <row r="67" spans="1:12" ht="12.75" customHeight="1">
      <c r="A67" s="45"/>
      <c r="B67" s="79" t="s">
        <v>61</v>
      </c>
      <c r="C67" s="80"/>
      <c r="D67" s="81"/>
      <c r="E67" s="50"/>
      <c r="F67" s="85">
        <f>I69</f>
        <v>41918</v>
      </c>
      <c r="G67" s="86"/>
      <c r="H67" s="48"/>
      <c r="I67" s="89">
        <v>12</v>
      </c>
      <c r="J67" s="91">
        <v>12</v>
      </c>
      <c r="K67" s="68">
        <f>K$17</f>
        <v>1435</v>
      </c>
      <c r="L67" s="45"/>
    </row>
    <row r="68" spans="1:12" ht="12.75" customHeight="1">
      <c r="A68" s="45"/>
      <c r="B68" s="79"/>
      <c r="C68" s="80"/>
      <c r="D68" s="81"/>
      <c r="E68" s="50"/>
      <c r="F68" s="87"/>
      <c r="G68" s="88"/>
      <c r="H68" s="48"/>
      <c r="I68" s="90"/>
      <c r="J68" s="92"/>
      <c r="K68" s="68"/>
      <c r="L68" s="45"/>
    </row>
    <row r="69" spans="1:12" ht="12.75" customHeight="1">
      <c r="A69" s="45"/>
      <c r="B69" s="79"/>
      <c r="C69" s="80"/>
      <c r="D69" s="81"/>
      <c r="E69" s="48"/>
      <c r="F69" s="69">
        <f>I69</f>
        <v>41918</v>
      </c>
      <c r="G69" s="69"/>
      <c r="H69" s="48"/>
      <c r="I69" s="70">
        <f>I64+1</f>
        <v>41918</v>
      </c>
      <c r="J69" s="71"/>
      <c r="K69" s="72"/>
      <c r="L69" s="45"/>
    </row>
    <row r="70" spans="1:12" ht="12.75" customHeight="1">
      <c r="A70" s="45"/>
      <c r="B70" s="79"/>
      <c r="C70" s="80"/>
      <c r="D70" s="81"/>
      <c r="E70" s="48"/>
      <c r="F70" s="69"/>
      <c r="G70" s="69"/>
      <c r="H70" s="48"/>
      <c r="I70" s="70"/>
      <c r="J70" s="71"/>
      <c r="K70" s="72"/>
      <c r="L70" s="45"/>
    </row>
    <row r="71" spans="1:12" ht="12.75">
      <c r="A71" s="45"/>
      <c r="B71" s="74" t="s">
        <v>71</v>
      </c>
      <c r="C71" s="66"/>
      <c r="D71" s="73"/>
      <c r="E71" s="48"/>
      <c r="F71" s="65" t="s">
        <v>1</v>
      </c>
      <c r="G71" s="73"/>
      <c r="H71" s="48"/>
      <c r="I71" s="65" t="s">
        <v>2</v>
      </c>
      <c r="J71" s="66"/>
      <c r="K71" s="67"/>
      <c r="L71" s="45"/>
    </row>
    <row r="72" spans="1:12" ht="12.75" customHeight="1">
      <c r="A72" s="45"/>
      <c r="B72" s="79" t="s">
        <v>63</v>
      </c>
      <c r="C72" s="80"/>
      <c r="D72" s="81"/>
      <c r="E72" s="50"/>
      <c r="F72" s="85">
        <f>I74</f>
        <v>41936</v>
      </c>
      <c r="G72" s="86"/>
      <c r="H72" s="48"/>
      <c r="I72" s="94">
        <v>1</v>
      </c>
      <c r="J72" s="96">
        <v>1</v>
      </c>
      <c r="K72" s="68">
        <f>K$67+1</f>
        <v>1436</v>
      </c>
      <c r="L72" s="45"/>
    </row>
    <row r="73" spans="1:12" ht="12.75" customHeight="1">
      <c r="A73" s="45"/>
      <c r="B73" s="79"/>
      <c r="C73" s="80"/>
      <c r="D73" s="81"/>
      <c r="E73" s="50"/>
      <c r="F73" s="87"/>
      <c r="G73" s="88"/>
      <c r="H73" s="48"/>
      <c r="I73" s="95"/>
      <c r="J73" s="97"/>
      <c r="K73" s="68"/>
      <c r="L73" s="45"/>
    </row>
    <row r="74" spans="1:12" ht="12.75">
      <c r="A74" s="45"/>
      <c r="B74" s="79"/>
      <c r="C74" s="80"/>
      <c r="D74" s="81"/>
      <c r="E74" s="48"/>
      <c r="F74" s="69">
        <f>I74</f>
        <v>41936</v>
      </c>
      <c r="G74" s="69"/>
      <c r="H74" s="48"/>
      <c r="I74" s="70">
        <f>'ERA HEGIRIANA'!K123</f>
        <v>41936</v>
      </c>
      <c r="J74" s="71"/>
      <c r="K74" s="72"/>
      <c r="L74" s="45"/>
    </row>
    <row r="75" spans="1:12" ht="12.75">
      <c r="A75" s="45"/>
      <c r="B75" s="79"/>
      <c r="C75" s="80"/>
      <c r="D75" s="81"/>
      <c r="E75" s="48"/>
      <c r="F75" s="69"/>
      <c r="G75" s="69"/>
      <c r="H75" s="48"/>
      <c r="I75" s="70"/>
      <c r="J75" s="71"/>
      <c r="K75" s="72"/>
      <c r="L75" s="45"/>
    </row>
    <row r="76" spans="1:12" ht="12.75">
      <c r="A76" s="45"/>
      <c r="B76" s="74"/>
      <c r="C76" s="66"/>
      <c r="D76" s="73"/>
      <c r="E76" s="48"/>
      <c r="F76" s="65"/>
      <c r="G76" s="73"/>
      <c r="H76" s="48"/>
      <c r="I76" s="65"/>
      <c r="J76" s="66"/>
      <c r="K76" s="67"/>
      <c r="L76" s="45"/>
    </row>
    <row r="77" spans="1:12" ht="12.75">
      <c r="A77" s="45"/>
      <c r="B77" s="79" t="s">
        <v>76</v>
      </c>
      <c r="C77" s="80"/>
      <c r="D77" s="81"/>
      <c r="E77" s="50"/>
      <c r="F77" s="85">
        <f>I79</f>
        <v>41945</v>
      </c>
      <c r="G77" s="86"/>
      <c r="H77" s="48"/>
      <c r="I77" s="89">
        <v>10</v>
      </c>
      <c r="J77" s="91">
        <v>1</v>
      </c>
      <c r="K77" s="93">
        <f>K$72</f>
        <v>1436</v>
      </c>
      <c r="L77" s="45"/>
    </row>
    <row r="78" spans="1:12" ht="12.75">
      <c r="A78" s="45"/>
      <c r="B78" s="79"/>
      <c r="C78" s="80"/>
      <c r="D78" s="81"/>
      <c r="E78" s="50"/>
      <c r="F78" s="87"/>
      <c r="G78" s="88"/>
      <c r="H78" s="48"/>
      <c r="I78" s="90"/>
      <c r="J78" s="92"/>
      <c r="K78" s="68"/>
      <c r="L78" s="45"/>
    </row>
    <row r="79" spans="1:12" ht="12.75">
      <c r="A79" s="45"/>
      <c r="B79" s="79"/>
      <c r="C79" s="80"/>
      <c r="D79" s="81"/>
      <c r="E79" s="48"/>
      <c r="F79" s="69">
        <f>I79</f>
        <v>41945</v>
      </c>
      <c r="G79" s="69"/>
      <c r="H79" s="48"/>
      <c r="I79" s="70">
        <f>I74+9</f>
        <v>41945</v>
      </c>
      <c r="J79" s="71"/>
      <c r="K79" s="72"/>
      <c r="L79" s="45"/>
    </row>
    <row r="80" spans="1:12" ht="12.75">
      <c r="A80" s="45"/>
      <c r="B80" s="79"/>
      <c r="C80" s="80"/>
      <c r="D80" s="81"/>
      <c r="E80" s="48"/>
      <c r="F80" s="69"/>
      <c r="G80" s="69"/>
      <c r="H80" s="48"/>
      <c r="I80" s="70"/>
      <c r="J80" s="71"/>
      <c r="K80" s="72"/>
      <c r="L80" s="45"/>
    </row>
    <row r="81" spans="1:12" ht="12.75" customHeight="1">
      <c r="A81" s="45"/>
      <c r="B81" s="74"/>
      <c r="C81" s="66"/>
      <c r="D81" s="73"/>
      <c r="E81" s="48"/>
      <c r="F81" s="65"/>
      <c r="G81" s="73"/>
      <c r="H81" s="48"/>
      <c r="I81" s="65"/>
      <c r="J81" s="66"/>
      <c r="K81" s="67"/>
      <c r="L81" s="45"/>
    </row>
    <row r="82" spans="1:12" ht="12.75" customHeight="1">
      <c r="A82" s="45"/>
      <c r="B82" s="79" t="s">
        <v>73</v>
      </c>
      <c r="C82" s="80"/>
      <c r="D82" s="81"/>
      <c r="E82" s="50"/>
      <c r="F82" s="85">
        <f>'ERA HEGIRIANA'!K51</f>
        <v>42006</v>
      </c>
      <c r="G82" s="86"/>
      <c r="H82" s="48"/>
      <c r="I82" s="89">
        <v>12</v>
      </c>
      <c r="J82" s="91">
        <v>3</v>
      </c>
      <c r="K82" s="93">
        <f>K$72</f>
        <v>1436</v>
      </c>
      <c r="L82" s="45"/>
    </row>
    <row r="83" spans="1:12" ht="12.75" customHeight="1">
      <c r="A83" s="45"/>
      <c r="B83" s="79"/>
      <c r="C83" s="80"/>
      <c r="D83" s="81"/>
      <c r="E83" s="50"/>
      <c r="F83" s="87"/>
      <c r="G83" s="88"/>
      <c r="H83" s="48"/>
      <c r="I83" s="90"/>
      <c r="J83" s="92"/>
      <c r="K83" s="68"/>
      <c r="L83" s="45"/>
    </row>
    <row r="84" spans="1:12" ht="12.75" customHeight="1">
      <c r="A84" s="45"/>
      <c r="B84" s="79"/>
      <c r="C84" s="80"/>
      <c r="D84" s="81"/>
      <c r="E84" s="48"/>
      <c r="F84" s="69">
        <f>'ERA HEGIRIANA'!K51</f>
        <v>42006</v>
      </c>
      <c r="G84" s="69"/>
      <c r="H84" s="48"/>
      <c r="I84" s="70">
        <f>'ERA HEGIRIANA'!K51</f>
        <v>42006</v>
      </c>
      <c r="J84" s="71"/>
      <c r="K84" s="72"/>
      <c r="L84" s="45"/>
    </row>
    <row r="85" spans="1:12" ht="12.75" customHeight="1">
      <c r="A85" s="45"/>
      <c r="B85" s="79"/>
      <c r="C85" s="80"/>
      <c r="D85" s="81"/>
      <c r="E85" s="48"/>
      <c r="F85" s="69"/>
      <c r="G85" s="69"/>
      <c r="H85" s="48"/>
      <c r="I85" s="70"/>
      <c r="J85" s="71"/>
      <c r="K85" s="72"/>
      <c r="L85" s="45"/>
    </row>
    <row r="86" spans="1:12" ht="13.5" thickBot="1">
      <c r="A86" s="45"/>
      <c r="B86" s="78" t="s">
        <v>77</v>
      </c>
      <c r="C86" s="63"/>
      <c r="D86" s="62"/>
      <c r="E86" s="49"/>
      <c r="F86" s="61"/>
      <c r="G86" s="62"/>
      <c r="H86" s="49"/>
      <c r="I86" s="61"/>
      <c r="J86" s="63"/>
      <c r="K86" s="64"/>
      <c r="L86" s="45"/>
    </row>
    <row r="87" spans="1:12" ht="12.75">
      <c r="A87" s="56" t="s">
        <v>72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</sheetData>
  <sheetProtection sheet="1" objects="1" scenarios="1"/>
  <mergeCells count="157">
    <mergeCell ref="F21:G21"/>
    <mergeCell ref="I21:K21"/>
    <mergeCell ref="F22:G23"/>
    <mergeCell ref="J22:J23"/>
    <mergeCell ref="F24:G25"/>
    <mergeCell ref="I24:K25"/>
    <mergeCell ref="K22:K23"/>
    <mergeCell ref="I9:K10"/>
    <mergeCell ref="F16:G16"/>
    <mergeCell ref="I16:K16"/>
    <mergeCell ref="B82:D85"/>
    <mergeCell ref="F82:G83"/>
    <mergeCell ref="F84:G85"/>
    <mergeCell ref="I84:K85"/>
    <mergeCell ref="B13:D14"/>
    <mergeCell ref="B22:D25"/>
    <mergeCell ref="I22:I23"/>
    <mergeCell ref="B17:D20"/>
    <mergeCell ref="F17:G18"/>
    <mergeCell ref="I17:I18"/>
    <mergeCell ref="J17:J18"/>
    <mergeCell ref="K17:K18"/>
    <mergeCell ref="F19:G20"/>
    <mergeCell ref="I19:K20"/>
    <mergeCell ref="I82:I83"/>
    <mergeCell ref="J82:J83"/>
    <mergeCell ref="K82:K83"/>
    <mergeCell ref="F81:G81"/>
    <mergeCell ref="I81:K81"/>
    <mergeCell ref="K27:K28"/>
    <mergeCell ref="F29:G30"/>
    <mergeCell ref="I29:K30"/>
    <mergeCell ref="F31:G31"/>
    <mergeCell ref="I31:K31"/>
    <mergeCell ref="F27:G28"/>
    <mergeCell ref="I27:I28"/>
    <mergeCell ref="J27:J28"/>
    <mergeCell ref="K32:K33"/>
    <mergeCell ref="F34:G35"/>
    <mergeCell ref="I34:K35"/>
    <mergeCell ref="F36:G36"/>
    <mergeCell ref="I36:K36"/>
    <mergeCell ref="F32:G33"/>
    <mergeCell ref="I32:I33"/>
    <mergeCell ref="J32:J33"/>
    <mergeCell ref="I47:I48"/>
    <mergeCell ref="J47:J48"/>
    <mergeCell ref="F42:G43"/>
    <mergeCell ref="I42:I43"/>
    <mergeCell ref="J42:J43"/>
    <mergeCell ref="I46:K46"/>
    <mergeCell ref="K42:K43"/>
    <mergeCell ref="F44:G45"/>
    <mergeCell ref="I44:K45"/>
    <mergeCell ref="B52:D55"/>
    <mergeCell ref="F52:G53"/>
    <mergeCell ref="I52:I53"/>
    <mergeCell ref="J52:J53"/>
    <mergeCell ref="K52:K53"/>
    <mergeCell ref="F54:G55"/>
    <mergeCell ref="I54:K55"/>
    <mergeCell ref="F56:G56"/>
    <mergeCell ref="I56:K56"/>
    <mergeCell ref="B57:D60"/>
    <mergeCell ref="F57:G58"/>
    <mergeCell ref="I57:I58"/>
    <mergeCell ref="J57:J58"/>
    <mergeCell ref="K57:K58"/>
    <mergeCell ref="F59:G60"/>
    <mergeCell ref="I59:K60"/>
    <mergeCell ref="F61:G61"/>
    <mergeCell ref="I61:K61"/>
    <mergeCell ref="B62:D65"/>
    <mergeCell ref="F62:G63"/>
    <mergeCell ref="I62:I63"/>
    <mergeCell ref="J62:J63"/>
    <mergeCell ref="K62:K63"/>
    <mergeCell ref="F64:G65"/>
    <mergeCell ref="I64:K65"/>
    <mergeCell ref="F66:G66"/>
    <mergeCell ref="I66:K66"/>
    <mergeCell ref="B67:D70"/>
    <mergeCell ref="F67:G68"/>
    <mergeCell ref="I67:I68"/>
    <mergeCell ref="J67:J68"/>
    <mergeCell ref="B72:D75"/>
    <mergeCell ref="F72:G73"/>
    <mergeCell ref="I72:I73"/>
    <mergeCell ref="J72:J73"/>
    <mergeCell ref="B86:D86"/>
    <mergeCell ref="B77:D80"/>
    <mergeCell ref="F77:G78"/>
    <mergeCell ref="I77:I78"/>
    <mergeCell ref="B81:D81"/>
    <mergeCell ref="I79:K80"/>
    <mergeCell ref="J77:J78"/>
    <mergeCell ref="K72:K73"/>
    <mergeCell ref="F74:G75"/>
    <mergeCell ref="I74:K75"/>
    <mergeCell ref="F76:G76"/>
    <mergeCell ref="B21:D21"/>
    <mergeCell ref="B51:D51"/>
    <mergeCell ref="K47:K48"/>
    <mergeCell ref="F49:G50"/>
    <mergeCell ref="I49:K50"/>
    <mergeCell ref="F51:G51"/>
    <mergeCell ref="I51:K51"/>
    <mergeCell ref="B47:D50"/>
    <mergeCell ref="I26:K26"/>
    <mergeCell ref="F47:G48"/>
    <mergeCell ref="K37:K38"/>
    <mergeCell ref="F39:G40"/>
    <mergeCell ref="I39:K40"/>
    <mergeCell ref="F41:G41"/>
    <mergeCell ref="I41:K41"/>
    <mergeCell ref="F37:G38"/>
    <mergeCell ref="I37:I38"/>
    <mergeCell ref="J37:J38"/>
    <mergeCell ref="B41:D41"/>
    <mergeCell ref="B46:D46"/>
    <mergeCell ref="F26:G26"/>
    <mergeCell ref="F46:G46"/>
    <mergeCell ref="B37:D40"/>
    <mergeCell ref="B32:D35"/>
    <mergeCell ref="B27:D30"/>
    <mergeCell ref="B26:D26"/>
    <mergeCell ref="B42:D45"/>
    <mergeCell ref="B76:D76"/>
    <mergeCell ref="B16:D16"/>
    <mergeCell ref="B6:D6"/>
    <mergeCell ref="B11:D11"/>
    <mergeCell ref="B56:D56"/>
    <mergeCell ref="B61:D61"/>
    <mergeCell ref="B66:D66"/>
    <mergeCell ref="B71:D71"/>
    <mergeCell ref="B31:D31"/>
    <mergeCell ref="B36:D36"/>
    <mergeCell ref="F86:G86"/>
    <mergeCell ref="I86:K86"/>
    <mergeCell ref="I76:K76"/>
    <mergeCell ref="K67:K68"/>
    <mergeCell ref="F69:G70"/>
    <mergeCell ref="I69:K70"/>
    <mergeCell ref="F71:G71"/>
    <mergeCell ref="I71:K71"/>
    <mergeCell ref="K77:K78"/>
    <mergeCell ref="F79:G80"/>
    <mergeCell ref="I13:K14"/>
    <mergeCell ref="B3:K3"/>
    <mergeCell ref="F11:G11"/>
    <mergeCell ref="I11:K11"/>
    <mergeCell ref="F6:G6"/>
    <mergeCell ref="I6:K6"/>
    <mergeCell ref="B7:D10"/>
    <mergeCell ref="F7:G8"/>
    <mergeCell ref="I7:K8"/>
    <mergeCell ref="F9:G10"/>
  </mergeCells>
  <hyperlinks>
    <hyperlink ref="B13:D14" r:id="rId1" display="CONVERSOR DE FECHAS"/>
    <hyperlink ref="I13:K14" r:id="rId2" display="MECA CALENDARIO"/>
  </hyperlink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52"/>
  <sheetViews>
    <sheetView workbookViewId="0" topLeftCell="A1">
      <selection activeCell="B30" sqref="B30"/>
    </sheetView>
  </sheetViews>
  <sheetFormatPr defaultColWidth="11.421875" defaultRowHeight="14.25" customHeight="1"/>
  <cols>
    <col min="1" max="1" width="10.7109375" style="16" customWidth="1"/>
    <col min="2" max="16384" width="10.7109375" style="0" customWidth="1"/>
  </cols>
  <sheetData>
    <row r="1" spans="1:12" ht="14.25" customHeight="1" thickBot="1" thickTop="1">
      <c r="A1" s="11" t="s">
        <v>3</v>
      </c>
      <c r="B1" s="2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1" t="s">
        <v>9</v>
      </c>
      <c r="H1" s="2" t="s">
        <v>10</v>
      </c>
      <c r="I1" s="1" t="s">
        <v>11</v>
      </c>
      <c r="J1" s="2" t="s">
        <v>12</v>
      </c>
      <c r="K1" s="1" t="s">
        <v>13</v>
      </c>
      <c r="L1" s="3" t="s">
        <v>14</v>
      </c>
    </row>
    <row r="2" spans="1:12" ht="14.25" customHeight="1" thickBot="1" thickTop="1">
      <c r="A2" s="4">
        <v>1</v>
      </c>
      <c r="B2" s="5">
        <v>32</v>
      </c>
      <c r="C2" s="5">
        <v>60</v>
      </c>
      <c r="D2" s="5">
        <v>91</v>
      </c>
      <c r="E2" s="5">
        <v>121</v>
      </c>
      <c r="F2" s="5">
        <v>152</v>
      </c>
      <c r="G2" s="5">
        <v>182</v>
      </c>
      <c r="H2" s="5">
        <v>213</v>
      </c>
      <c r="I2" s="5">
        <v>244</v>
      </c>
      <c r="J2" s="5">
        <v>274</v>
      </c>
      <c r="K2" s="5">
        <v>305</v>
      </c>
      <c r="L2" s="6">
        <v>335</v>
      </c>
    </row>
    <row r="3" spans="1:12" ht="14.25" customHeight="1" thickBot="1" thickTop="1">
      <c r="A3" s="7">
        <v>2</v>
      </c>
      <c r="B3" s="8">
        <v>33</v>
      </c>
      <c r="C3" s="8">
        <v>61</v>
      </c>
      <c r="D3" s="8">
        <v>92</v>
      </c>
      <c r="E3" s="8">
        <v>122</v>
      </c>
      <c r="F3" s="8">
        <v>153</v>
      </c>
      <c r="G3" s="8">
        <v>183</v>
      </c>
      <c r="H3" s="8">
        <v>214</v>
      </c>
      <c r="I3" s="8">
        <v>245</v>
      </c>
      <c r="J3" s="8">
        <v>275</v>
      </c>
      <c r="K3" s="8">
        <v>306</v>
      </c>
      <c r="L3" s="9">
        <v>336</v>
      </c>
    </row>
    <row r="4" spans="1:12" ht="14.25" customHeight="1" thickBot="1" thickTop="1">
      <c r="A4" s="4">
        <v>3</v>
      </c>
      <c r="B4" s="5">
        <v>34</v>
      </c>
      <c r="C4" s="5">
        <v>62</v>
      </c>
      <c r="D4" s="5">
        <v>93</v>
      </c>
      <c r="E4" s="5">
        <v>123</v>
      </c>
      <c r="F4" s="5">
        <v>154</v>
      </c>
      <c r="G4" s="5">
        <v>184</v>
      </c>
      <c r="H4" s="5">
        <v>215</v>
      </c>
      <c r="I4" s="5">
        <v>246</v>
      </c>
      <c r="J4" s="5">
        <v>276</v>
      </c>
      <c r="K4" s="5">
        <v>307</v>
      </c>
      <c r="L4" s="6">
        <v>337</v>
      </c>
    </row>
    <row r="5" spans="1:12" ht="14.25" customHeight="1" thickBot="1" thickTop="1">
      <c r="A5" s="7">
        <v>4</v>
      </c>
      <c r="B5" s="8">
        <v>35</v>
      </c>
      <c r="C5" s="8">
        <v>63</v>
      </c>
      <c r="D5" s="8">
        <v>94</v>
      </c>
      <c r="E5" s="8">
        <v>124</v>
      </c>
      <c r="F5" s="8">
        <v>155</v>
      </c>
      <c r="G5" s="8">
        <v>185</v>
      </c>
      <c r="H5" s="8">
        <v>216</v>
      </c>
      <c r="I5" s="8">
        <v>247</v>
      </c>
      <c r="J5" s="8">
        <v>277</v>
      </c>
      <c r="K5" s="8">
        <v>308</v>
      </c>
      <c r="L5" s="9">
        <v>338</v>
      </c>
    </row>
    <row r="6" spans="1:12" ht="14.25" customHeight="1" thickBot="1" thickTop="1">
      <c r="A6" s="4">
        <v>5</v>
      </c>
      <c r="B6" s="5">
        <v>36</v>
      </c>
      <c r="C6" s="5">
        <v>64</v>
      </c>
      <c r="D6" s="5">
        <v>95</v>
      </c>
      <c r="E6" s="5">
        <v>125</v>
      </c>
      <c r="F6" s="5">
        <v>156</v>
      </c>
      <c r="G6" s="5">
        <v>186</v>
      </c>
      <c r="H6" s="5">
        <v>217</v>
      </c>
      <c r="I6" s="5">
        <v>248</v>
      </c>
      <c r="J6" s="5">
        <v>278</v>
      </c>
      <c r="K6" s="5">
        <v>309</v>
      </c>
      <c r="L6" s="6">
        <v>339</v>
      </c>
    </row>
    <row r="7" spans="1:12" ht="14.25" customHeight="1" thickBot="1" thickTop="1">
      <c r="A7" s="7">
        <v>6</v>
      </c>
      <c r="B7" s="8">
        <v>37</v>
      </c>
      <c r="C7" s="8">
        <v>65</v>
      </c>
      <c r="D7" s="8">
        <v>96</v>
      </c>
      <c r="E7" s="8">
        <v>126</v>
      </c>
      <c r="F7" s="8">
        <v>157</v>
      </c>
      <c r="G7" s="8">
        <v>187</v>
      </c>
      <c r="H7" s="8">
        <v>218</v>
      </c>
      <c r="I7" s="8">
        <v>249</v>
      </c>
      <c r="J7" s="8">
        <v>279</v>
      </c>
      <c r="K7" s="8">
        <v>310</v>
      </c>
      <c r="L7" s="9">
        <v>340</v>
      </c>
    </row>
    <row r="8" spans="1:12" ht="14.25" customHeight="1" thickBot="1" thickTop="1">
      <c r="A8" s="4">
        <v>7</v>
      </c>
      <c r="B8" s="5">
        <v>38</v>
      </c>
      <c r="C8" s="5">
        <v>66</v>
      </c>
      <c r="D8" s="5">
        <v>97</v>
      </c>
      <c r="E8" s="5">
        <v>127</v>
      </c>
      <c r="F8" s="5">
        <v>158</v>
      </c>
      <c r="G8" s="5">
        <v>188</v>
      </c>
      <c r="H8" s="5">
        <v>219</v>
      </c>
      <c r="I8" s="5">
        <v>250</v>
      </c>
      <c r="J8" s="5">
        <v>280</v>
      </c>
      <c r="K8" s="5">
        <v>311</v>
      </c>
      <c r="L8" s="6">
        <v>341</v>
      </c>
    </row>
    <row r="9" spans="1:12" ht="14.25" customHeight="1" thickBot="1" thickTop="1">
      <c r="A9" s="7">
        <v>8</v>
      </c>
      <c r="B9" s="8">
        <v>39</v>
      </c>
      <c r="C9" s="8">
        <v>67</v>
      </c>
      <c r="D9" s="8">
        <v>98</v>
      </c>
      <c r="E9" s="8">
        <v>128</v>
      </c>
      <c r="F9" s="8">
        <v>159</v>
      </c>
      <c r="G9" s="8">
        <v>189</v>
      </c>
      <c r="H9" s="8">
        <v>220</v>
      </c>
      <c r="I9" s="8">
        <v>251</v>
      </c>
      <c r="J9" s="8">
        <v>281</v>
      </c>
      <c r="K9" s="8">
        <v>312</v>
      </c>
      <c r="L9" s="9">
        <v>342</v>
      </c>
    </row>
    <row r="10" spans="1:12" ht="14.25" customHeight="1" thickBot="1" thickTop="1">
      <c r="A10" s="4">
        <v>9</v>
      </c>
      <c r="B10" s="5">
        <v>40</v>
      </c>
      <c r="C10" s="5">
        <v>68</v>
      </c>
      <c r="D10" s="5">
        <v>99</v>
      </c>
      <c r="E10" s="5">
        <v>129</v>
      </c>
      <c r="F10" s="5">
        <v>160</v>
      </c>
      <c r="G10" s="5">
        <v>190</v>
      </c>
      <c r="H10" s="5">
        <v>221</v>
      </c>
      <c r="I10" s="5">
        <v>252</v>
      </c>
      <c r="J10" s="5">
        <v>282</v>
      </c>
      <c r="K10" s="5">
        <v>313</v>
      </c>
      <c r="L10" s="6">
        <v>343</v>
      </c>
    </row>
    <row r="11" spans="1:12" ht="14.25" customHeight="1" thickBot="1" thickTop="1">
      <c r="A11" s="7">
        <v>10</v>
      </c>
      <c r="B11" s="8">
        <v>41</v>
      </c>
      <c r="C11" s="8">
        <v>69</v>
      </c>
      <c r="D11" s="8">
        <v>100</v>
      </c>
      <c r="E11" s="8">
        <v>130</v>
      </c>
      <c r="F11" s="8">
        <v>161</v>
      </c>
      <c r="G11" s="8">
        <v>191</v>
      </c>
      <c r="H11" s="8">
        <v>222</v>
      </c>
      <c r="I11" s="8">
        <v>253</v>
      </c>
      <c r="J11" s="8">
        <v>283</v>
      </c>
      <c r="K11" s="8">
        <v>314</v>
      </c>
      <c r="L11" s="9">
        <v>344</v>
      </c>
    </row>
    <row r="12" spans="1:12" ht="14.25" customHeight="1" thickBot="1" thickTop="1">
      <c r="A12" s="4">
        <v>11</v>
      </c>
      <c r="B12" s="5">
        <v>42</v>
      </c>
      <c r="C12" s="5">
        <v>70</v>
      </c>
      <c r="D12" s="5">
        <v>101</v>
      </c>
      <c r="E12" s="5">
        <v>131</v>
      </c>
      <c r="F12" s="5">
        <v>162</v>
      </c>
      <c r="G12" s="5">
        <v>192</v>
      </c>
      <c r="H12" s="5">
        <v>223</v>
      </c>
      <c r="I12" s="5">
        <v>254</v>
      </c>
      <c r="J12" s="5">
        <v>284</v>
      </c>
      <c r="K12" s="5">
        <v>315</v>
      </c>
      <c r="L12" s="6">
        <v>345</v>
      </c>
    </row>
    <row r="13" spans="1:12" ht="14.25" customHeight="1" thickBot="1" thickTop="1">
      <c r="A13" s="7">
        <v>12</v>
      </c>
      <c r="B13" s="8">
        <v>43</v>
      </c>
      <c r="C13" s="8">
        <v>71</v>
      </c>
      <c r="D13" s="8">
        <v>102</v>
      </c>
      <c r="E13" s="8">
        <v>132</v>
      </c>
      <c r="F13" s="8">
        <v>163</v>
      </c>
      <c r="G13" s="8">
        <v>193</v>
      </c>
      <c r="H13" s="8">
        <v>224</v>
      </c>
      <c r="I13" s="8">
        <v>255</v>
      </c>
      <c r="J13" s="8">
        <v>285</v>
      </c>
      <c r="K13" s="8">
        <v>316</v>
      </c>
      <c r="L13" s="9">
        <v>346</v>
      </c>
    </row>
    <row r="14" spans="1:12" ht="14.25" customHeight="1" thickBot="1" thickTop="1">
      <c r="A14" s="4">
        <v>13</v>
      </c>
      <c r="B14" s="5">
        <v>44</v>
      </c>
      <c r="C14" s="5">
        <v>72</v>
      </c>
      <c r="D14" s="5">
        <v>103</v>
      </c>
      <c r="E14" s="5">
        <v>133</v>
      </c>
      <c r="F14" s="5">
        <v>164</v>
      </c>
      <c r="G14" s="5">
        <v>194</v>
      </c>
      <c r="H14" s="5">
        <v>225</v>
      </c>
      <c r="I14" s="5">
        <v>256</v>
      </c>
      <c r="J14" s="5">
        <v>286</v>
      </c>
      <c r="K14" s="5">
        <v>317</v>
      </c>
      <c r="L14" s="6">
        <v>347</v>
      </c>
    </row>
    <row r="15" spans="1:12" ht="14.25" customHeight="1" thickBot="1" thickTop="1">
      <c r="A15" s="7">
        <v>14</v>
      </c>
      <c r="B15" s="8">
        <v>45</v>
      </c>
      <c r="C15" s="8">
        <v>73</v>
      </c>
      <c r="D15" s="8">
        <v>104</v>
      </c>
      <c r="E15" s="8">
        <v>134</v>
      </c>
      <c r="F15" s="8">
        <v>165</v>
      </c>
      <c r="G15" s="8">
        <v>195</v>
      </c>
      <c r="H15" s="8">
        <v>226</v>
      </c>
      <c r="I15" s="8">
        <v>257</v>
      </c>
      <c r="J15" s="8">
        <v>287</v>
      </c>
      <c r="K15" s="8">
        <v>318</v>
      </c>
      <c r="L15" s="9">
        <v>348</v>
      </c>
    </row>
    <row r="16" spans="1:12" ht="14.25" customHeight="1" thickBot="1" thickTop="1">
      <c r="A16" s="4">
        <v>15</v>
      </c>
      <c r="B16" s="5">
        <v>46</v>
      </c>
      <c r="C16" s="5">
        <v>74</v>
      </c>
      <c r="D16" s="5">
        <v>105</v>
      </c>
      <c r="E16" s="5">
        <v>135</v>
      </c>
      <c r="F16" s="5">
        <v>166</v>
      </c>
      <c r="G16" s="5">
        <v>196</v>
      </c>
      <c r="H16" s="5">
        <v>227</v>
      </c>
      <c r="I16" s="5">
        <v>258</v>
      </c>
      <c r="J16" s="5">
        <v>288</v>
      </c>
      <c r="K16" s="5">
        <v>319</v>
      </c>
      <c r="L16" s="6">
        <v>349</v>
      </c>
    </row>
    <row r="17" spans="1:12" ht="14.25" customHeight="1" thickBot="1" thickTop="1">
      <c r="A17" s="7">
        <v>16</v>
      </c>
      <c r="B17" s="8">
        <v>47</v>
      </c>
      <c r="C17" s="8">
        <v>75</v>
      </c>
      <c r="D17" s="8">
        <v>106</v>
      </c>
      <c r="E17" s="8">
        <v>136</v>
      </c>
      <c r="F17" s="8">
        <v>167</v>
      </c>
      <c r="G17" s="8">
        <v>197</v>
      </c>
      <c r="H17" s="8">
        <v>228</v>
      </c>
      <c r="I17" s="8">
        <v>259</v>
      </c>
      <c r="J17" s="8">
        <v>289</v>
      </c>
      <c r="K17" s="8">
        <v>320</v>
      </c>
      <c r="L17" s="9">
        <v>350</v>
      </c>
    </row>
    <row r="18" spans="1:12" ht="14.25" customHeight="1" thickBot="1" thickTop="1">
      <c r="A18" s="4">
        <v>17</v>
      </c>
      <c r="B18" s="5">
        <v>48</v>
      </c>
      <c r="C18" s="5">
        <v>76</v>
      </c>
      <c r="D18" s="5">
        <v>107</v>
      </c>
      <c r="E18" s="5">
        <v>137</v>
      </c>
      <c r="F18" s="5">
        <v>168</v>
      </c>
      <c r="G18" s="5">
        <v>198</v>
      </c>
      <c r="H18" s="5">
        <v>229</v>
      </c>
      <c r="I18" s="5">
        <v>260</v>
      </c>
      <c r="J18" s="5">
        <v>290</v>
      </c>
      <c r="K18" s="5">
        <v>321</v>
      </c>
      <c r="L18" s="6">
        <v>351</v>
      </c>
    </row>
    <row r="19" spans="1:12" ht="14.25" customHeight="1" thickBot="1" thickTop="1">
      <c r="A19" s="7">
        <v>18</v>
      </c>
      <c r="B19" s="8">
        <v>49</v>
      </c>
      <c r="C19" s="8">
        <v>77</v>
      </c>
      <c r="D19" s="8">
        <v>108</v>
      </c>
      <c r="E19" s="8">
        <v>138</v>
      </c>
      <c r="F19" s="8">
        <v>169</v>
      </c>
      <c r="G19" s="8">
        <v>199</v>
      </c>
      <c r="H19" s="8">
        <v>230</v>
      </c>
      <c r="I19" s="8">
        <v>261</v>
      </c>
      <c r="J19" s="8">
        <v>291</v>
      </c>
      <c r="K19" s="8">
        <v>322</v>
      </c>
      <c r="L19" s="9">
        <v>352</v>
      </c>
    </row>
    <row r="20" spans="1:12" ht="14.25" customHeight="1" thickBot="1" thickTop="1">
      <c r="A20" s="4">
        <v>19</v>
      </c>
      <c r="B20" s="5">
        <v>50</v>
      </c>
      <c r="C20" s="5">
        <v>78</v>
      </c>
      <c r="D20" s="5">
        <v>109</v>
      </c>
      <c r="E20" s="5">
        <v>139</v>
      </c>
      <c r="F20" s="5">
        <v>170</v>
      </c>
      <c r="G20" s="5">
        <v>200</v>
      </c>
      <c r="H20" s="5">
        <v>231</v>
      </c>
      <c r="I20" s="5">
        <v>262</v>
      </c>
      <c r="J20" s="5">
        <v>292</v>
      </c>
      <c r="K20" s="5">
        <v>323</v>
      </c>
      <c r="L20" s="6">
        <v>353</v>
      </c>
    </row>
    <row r="21" spans="1:12" ht="14.25" customHeight="1" thickBot="1" thickTop="1">
      <c r="A21" s="7">
        <v>20</v>
      </c>
      <c r="B21" s="8">
        <v>51</v>
      </c>
      <c r="C21" s="8">
        <v>79</v>
      </c>
      <c r="D21" s="8">
        <v>110</v>
      </c>
      <c r="E21" s="8">
        <v>140</v>
      </c>
      <c r="F21" s="8">
        <v>171</v>
      </c>
      <c r="G21" s="8">
        <v>201</v>
      </c>
      <c r="H21" s="8">
        <v>232</v>
      </c>
      <c r="I21" s="8">
        <v>263</v>
      </c>
      <c r="J21" s="8">
        <v>293</v>
      </c>
      <c r="K21" s="8">
        <v>324</v>
      </c>
      <c r="L21" s="9">
        <v>354</v>
      </c>
    </row>
    <row r="22" spans="1:12" ht="14.25" customHeight="1" thickBot="1" thickTop="1">
      <c r="A22" s="4">
        <v>21</v>
      </c>
      <c r="B22" s="5">
        <v>52</v>
      </c>
      <c r="C22" s="5">
        <v>80</v>
      </c>
      <c r="D22" s="5">
        <v>111</v>
      </c>
      <c r="E22" s="5">
        <v>141</v>
      </c>
      <c r="F22" s="5">
        <v>172</v>
      </c>
      <c r="G22" s="5">
        <v>202</v>
      </c>
      <c r="H22" s="5">
        <v>233</v>
      </c>
      <c r="I22" s="5">
        <v>264</v>
      </c>
      <c r="J22" s="5">
        <v>294</v>
      </c>
      <c r="K22" s="5">
        <v>325</v>
      </c>
      <c r="L22" s="6">
        <v>355</v>
      </c>
    </row>
    <row r="23" spans="1:12" ht="14.25" customHeight="1" thickBot="1" thickTop="1">
      <c r="A23" s="7">
        <v>22</v>
      </c>
      <c r="B23" s="8">
        <v>53</v>
      </c>
      <c r="C23" s="8">
        <v>81</v>
      </c>
      <c r="D23" s="8">
        <v>112</v>
      </c>
      <c r="E23" s="8">
        <v>142</v>
      </c>
      <c r="F23" s="8">
        <v>173</v>
      </c>
      <c r="G23" s="8">
        <v>203</v>
      </c>
      <c r="H23" s="8">
        <v>234</v>
      </c>
      <c r="I23" s="8">
        <v>265</v>
      </c>
      <c r="J23" s="8">
        <v>295</v>
      </c>
      <c r="K23" s="8">
        <v>326</v>
      </c>
      <c r="L23" s="9">
        <v>356</v>
      </c>
    </row>
    <row r="24" spans="1:12" ht="14.25" customHeight="1" thickBot="1" thickTop="1">
      <c r="A24" s="4">
        <v>23</v>
      </c>
      <c r="B24" s="5">
        <v>54</v>
      </c>
      <c r="C24" s="5">
        <v>82</v>
      </c>
      <c r="D24" s="5">
        <v>113</v>
      </c>
      <c r="E24" s="5">
        <v>143</v>
      </c>
      <c r="F24" s="5">
        <v>174</v>
      </c>
      <c r="G24" s="5">
        <v>204</v>
      </c>
      <c r="H24" s="5">
        <v>235</v>
      </c>
      <c r="I24" s="5">
        <v>266</v>
      </c>
      <c r="J24" s="5">
        <v>296</v>
      </c>
      <c r="K24" s="5">
        <v>327</v>
      </c>
      <c r="L24" s="6">
        <v>357</v>
      </c>
    </row>
    <row r="25" spans="1:12" ht="14.25" customHeight="1" thickBot="1" thickTop="1">
      <c r="A25" s="7">
        <v>24</v>
      </c>
      <c r="B25" s="8">
        <v>55</v>
      </c>
      <c r="C25" s="8">
        <v>83</v>
      </c>
      <c r="D25" s="8">
        <v>114</v>
      </c>
      <c r="E25" s="8">
        <v>144</v>
      </c>
      <c r="F25" s="8">
        <v>175</v>
      </c>
      <c r="G25" s="8">
        <v>205</v>
      </c>
      <c r="H25" s="8">
        <v>236</v>
      </c>
      <c r="I25" s="8">
        <v>267</v>
      </c>
      <c r="J25" s="8">
        <v>297</v>
      </c>
      <c r="K25" s="8">
        <v>328</v>
      </c>
      <c r="L25" s="9">
        <v>358</v>
      </c>
    </row>
    <row r="26" spans="1:12" ht="14.25" customHeight="1" thickBot="1" thickTop="1">
      <c r="A26" s="4">
        <v>25</v>
      </c>
      <c r="B26" s="5">
        <v>56</v>
      </c>
      <c r="C26" s="5">
        <v>84</v>
      </c>
      <c r="D26" s="5">
        <v>115</v>
      </c>
      <c r="E26" s="5">
        <v>145</v>
      </c>
      <c r="F26" s="5">
        <v>176</v>
      </c>
      <c r="G26" s="5">
        <v>206</v>
      </c>
      <c r="H26" s="5">
        <v>237</v>
      </c>
      <c r="I26" s="5">
        <v>268</v>
      </c>
      <c r="J26" s="5">
        <v>298</v>
      </c>
      <c r="K26" s="5">
        <v>329</v>
      </c>
      <c r="L26" s="6">
        <v>359</v>
      </c>
    </row>
    <row r="27" spans="1:12" ht="14.25" customHeight="1" thickBot="1" thickTop="1">
      <c r="A27" s="7">
        <v>26</v>
      </c>
      <c r="B27" s="8">
        <v>57</v>
      </c>
      <c r="C27" s="8">
        <v>85</v>
      </c>
      <c r="D27" s="8">
        <v>116</v>
      </c>
      <c r="E27" s="8">
        <v>146</v>
      </c>
      <c r="F27" s="8">
        <v>177</v>
      </c>
      <c r="G27" s="8">
        <v>207</v>
      </c>
      <c r="H27" s="8">
        <v>238</v>
      </c>
      <c r="I27" s="8">
        <v>269</v>
      </c>
      <c r="J27" s="8">
        <v>299</v>
      </c>
      <c r="K27" s="8">
        <v>330</v>
      </c>
      <c r="L27" s="9">
        <v>360</v>
      </c>
    </row>
    <row r="28" spans="1:12" ht="14.25" customHeight="1" thickBot="1" thickTop="1">
      <c r="A28" s="4">
        <v>27</v>
      </c>
      <c r="B28" s="5">
        <v>58</v>
      </c>
      <c r="C28" s="5">
        <v>86</v>
      </c>
      <c r="D28" s="5">
        <v>117</v>
      </c>
      <c r="E28" s="5">
        <v>147</v>
      </c>
      <c r="F28" s="5">
        <v>178</v>
      </c>
      <c r="G28" s="5">
        <v>208</v>
      </c>
      <c r="H28" s="5">
        <v>239</v>
      </c>
      <c r="I28" s="5">
        <v>270</v>
      </c>
      <c r="J28" s="5">
        <v>300</v>
      </c>
      <c r="K28" s="5">
        <v>331</v>
      </c>
      <c r="L28" s="6">
        <v>361</v>
      </c>
    </row>
    <row r="29" spans="1:12" ht="14.25" customHeight="1" thickBot="1" thickTop="1">
      <c r="A29" s="7">
        <v>28</v>
      </c>
      <c r="B29" s="8">
        <v>59</v>
      </c>
      <c r="C29" s="8">
        <v>87</v>
      </c>
      <c r="D29" s="8">
        <v>118</v>
      </c>
      <c r="E29" s="8">
        <v>148</v>
      </c>
      <c r="F29" s="8">
        <v>179</v>
      </c>
      <c r="G29" s="8">
        <v>209</v>
      </c>
      <c r="H29" s="8">
        <v>240</v>
      </c>
      <c r="I29" s="8">
        <v>271</v>
      </c>
      <c r="J29" s="8">
        <v>301</v>
      </c>
      <c r="K29" s="8">
        <v>332</v>
      </c>
      <c r="L29" s="9">
        <v>362</v>
      </c>
    </row>
    <row r="30" spans="1:12" ht="14.25" customHeight="1" thickBot="1" thickTop="1">
      <c r="A30" s="4">
        <v>29</v>
      </c>
      <c r="B30" s="12" t="s">
        <v>15</v>
      </c>
      <c r="C30" s="5">
        <v>88</v>
      </c>
      <c r="D30" s="5">
        <v>119</v>
      </c>
      <c r="E30" s="5">
        <v>149</v>
      </c>
      <c r="F30" s="5">
        <v>180</v>
      </c>
      <c r="G30" s="5">
        <v>210</v>
      </c>
      <c r="H30" s="5">
        <v>241</v>
      </c>
      <c r="I30" s="5">
        <v>272</v>
      </c>
      <c r="J30" s="5">
        <v>302</v>
      </c>
      <c r="K30" s="5">
        <v>333</v>
      </c>
      <c r="L30" s="6">
        <v>363</v>
      </c>
    </row>
    <row r="31" spans="1:12" ht="14.25" customHeight="1" thickBot="1" thickTop="1">
      <c r="A31" s="7">
        <v>30</v>
      </c>
      <c r="B31" s="14"/>
      <c r="C31" s="8">
        <v>89</v>
      </c>
      <c r="D31" s="8">
        <v>120</v>
      </c>
      <c r="E31" s="8">
        <v>150</v>
      </c>
      <c r="F31" s="8">
        <v>181</v>
      </c>
      <c r="G31" s="8">
        <v>211</v>
      </c>
      <c r="H31" s="8">
        <v>242</v>
      </c>
      <c r="I31" s="8">
        <v>273</v>
      </c>
      <c r="J31" s="8">
        <v>303</v>
      </c>
      <c r="K31" s="8">
        <v>334</v>
      </c>
      <c r="L31" s="9">
        <v>364</v>
      </c>
    </row>
    <row r="32" spans="1:12" ht="14.25" customHeight="1" thickBot="1" thickTop="1">
      <c r="A32" s="4">
        <v>31</v>
      </c>
      <c r="B32" s="10"/>
      <c r="C32" s="5">
        <v>90</v>
      </c>
      <c r="D32" s="10"/>
      <c r="E32" s="5">
        <v>151</v>
      </c>
      <c r="F32" s="10"/>
      <c r="G32" s="5">
        <v>212</v>
      </c>
      <c r="H32" s="5">
        <v>243</v>
      </c>
      <c r="I32" s="10"/>
      <c r="J32" s="5">
        <v>304</v>
      </c>
      <c r="K32" s="10"/>
      <c r="L32" s="6">
        <v>365</v>
      </c>
    </row>
    <row r="33" ht="14.25" customHeight="1" thickBot="1" thickTop="1">
      <c r="A33" s="15"/>
    </row>
    <row r="34" spans="1:5" ht="14.25" customHeight="1" thickBot="1" thickTop="1">
      <c r="A34" s="104" t="s">
        <v>28</v>
      </c>
      <c r="B34" s="105"/>
      <c r="C34" s="105"/>
      <c r="D34" s="105"/>
      <c r="E34" s="106"/>
    </row>
    <row r="35" spans="1:8" ht="14.25" customHeight="1" thickBot="1" thickTop="1">
      <c r="A35" s="18">
        <v>1904</v>
      </c>
      <c r="B35" s="19">
        <v>1908</v>
      </c>
      <c r="C35" s="19">
        <v>1912</v>
      </c>
      <c r="D35" s="19">
        <v>1916</v>
      </c>
      <c r="E35" s="20">
        <v>1920</v>
      </c>
      <c r="G35" s="4">
        <v>2011</v>
      </c>
      <c r="H35" s="6">
        <v>1432</v>
      </c>
    </row>
    <row r="36" spans="1:11" ht="14.25" customHeight="1" thickBot="1" thickTop="1">
      <c r="A36" s="7">
        <v>1924</v>
      </c>
      <c r="B36" s="8">
        <v>1928</v>
      </c>
      <c r="C36" s="8">
        <v>1932</v>
      </c>
      <c r="D36" s="8">
        <v>1936</v>
      </c>
      <c r="E36" s="9">
        <v>1940</v>
      </c>
      <c r="G36" s="7">
        <v>2012</v>
      </c>
      <c r="H36" s="9">
        <v>1433</v>
      </c>
      <c r="J36" s="54">
        <f ca="1">YEAR(TODAY())</f>
        <v>2014</v>
      </c>
      <c r="K36" s="55">
        <f>VLOOKUP(J36,G35:H51,2)</f>
        <v>1435</v>
      </c>
    </row>
    <row r="37" spans="1:8" ht="14.25" customHeight="1" thickBot="1" thickTop="1">
      <c r="A37" s="4">
        <v>1944</v>
      </c>
      <c r="B37" s="5">
        <v>1948</v>
      </c>
      <c r="C37" s="5">
        <v>1952</v>
      </c>
      <c r="D37" s="5">
        <v>1956</v>
      </c>
      <c r="E37" s="6">
        <v>1960</v>
      </c>
      <c r="G37" s="4">
        <v>2013</v>
      </c>
      <c r="H37" s="6">
        <v>1434</v>
      </c>
    </row>
    <row r="38" spans="1:8" ht="14.25" customHeight="1" thickBot="1" thickTop="1">
      <c r="A38" s="7">
        <v>1964</v>
      </c>
      <c r="B38" s="8">
        <v>1968</v>
      </c>
      <c r="C38" s="8">
        <v>1972</v>
      </c>
      <c r="D38" s="8">
        <v>1976</v>
      </c>
      <c r="E38" s="9">
        <v>1980</v>
      </c>
      <c r="G38" s="7">
        <v>2014</v>
      </c>
      <c r="H38" s="9">
        <v>1435</v>
      </c>
    </row>
    <row r="39" spans="1:8" ht="14.25" customHeight="1" thickBot="1" thickTop="1">
      <c r="A39" s="4">
        <v>1984</v>
      </c>
      <c r="B39" s="5">
        <v>1988</v>
      </c>
      <c r="C39" s="5">
        <v>1992</v>
      </c>
      <c r="D39" s="5">
        <v>1996</v>
      </c>
      <c r="E39" s="6">
        <v>2000</v>
      </c>
      <c r="G39" s="4">
        <v>2015</v>
      </c>
      <c r="H39" s="6">
        <v>1436</v>
      </c>
    </row>
    <row r="40" spans="1:8" ht="14.25" customHeight="1" thickBot="1" thickTop="1">
      <c r="A40" s="7">
        <v>2004</v>
      </c>
      <c r="B40" s="8">
        <v>2008</v>
      </c>
      <c r="C40" s="8">
        <v>2012</v>
      </c>
      <c r="D40" s="8">
        <v>2016</v>
      </c>
      <c r="E40" s="9">
        <v>2020</v>
      </c>
      <c r="G40" s="7">
        <v>2016</v>
      </c>
      <c r="H40" s="9">
        <v>1437</v>
      </c>
    </row>
    <row r="41" spans="1:8" ht="14.25" customHeight="1" thickBot="1" thickTop="1">
      <c r="A41" s="4">
        <v>2024</v>
      </c>
      <c r="B41" s="5">
        <v>2028</v>
      </c>
      <c r="C41" s="5">
        <v>2032</v>
      </c>
      <c r="D41" s="5">
        <v>2036</v>
      </c>
      <c r="E41" s="6">
        <v>2040</v>
      </c>
      <c r="G41" s="4">
        <v>2017</v>
      </c>
      <c r="H41" s="6">
        <v>1438</v>
      </c>
    </row>
    <row r="42" spans="1:8" ht="14.25" customHeight="1" thickBot="1" thickTop="1">
      <c r="A42" s="7">
        <v>2044</v>
      </c>
      <c r="B42" s="8">
        <v>2048</v>
      </c>
      <c r="C42" s="8">
        <v>2052</v>
      </c>
      <c r="D42" s="8">
        <v>2056</v>
      </c>
      <c r="E42" s="9">
        <v>2060</v>
      </c>
      <c r="G42" s="7">
        <v>2018</v>
      </c>
      <c r="H42" s="9">
        <v>1439</v>
      </c>
    </row>
    <row r="43" spans="1:8" ht="14.25" customHeight="1" thickBot="1" thickTop="1">
      <c r="A43" s="4">
        <v>2064</v>
      </c>
      <c r="B43" s="5">
        <v>2068</v>
      </c>
      <c r="C43" s="5">
        <v>2072</v>
      </c>
      <c r="D43" s="5">
        <v>2076</v>
      </c>
      <c r="E43" s="6">
        <v>2080</v>
      </c>
      <c r="G43" s="4">
        <v>2019</v>
      </c>
      <c r="H43" s="6">
        <v>1440</v>
      </c>
    </row>
    <row r="44" spans="1:8" ht="14.25" customHeight="1" thickBot="1" thickTop="1">
      <c r="A44" s="7">
        <v>2084</v>
      </c>
      <c r="B44" s="8">
        <v>2088</v>
      </c>
      <c r="C44" s="8">
        <v>2092</v>
      </c>
      <c r="D44" s="8">
        <v>2096</v>
      </c>
      <c r="E44" s="17"/>
      <c r="G44" s="7">
        <v>2020</v>
      </c>
      <c r="H44" s="9">
        <v>1441</v>
      </c>
    </row>
    <row r="45" spans="1:8" ht="14.25" customHeight="1" thickBot="1" thickTop="1">
      <c r="A45" s="15"/>
      <c r="G45" s="4">
        <v>2021</v>
      </c>
      <c r="H45" s="6">
        <v>1442</v>
      </c>
    </row>
    <row r="46" spans="1:8" ht="14.25" customHeight="1" thickBot="1" thickTop="1">
      <c r="A46" s="30" t="s">
        <v>37</v>
      </c>
      <c r="B46" s="31"/>
      <c r="G46" s="7">
        <v>2022</v>
      </c>
      <c r="H46" s="9">
        <v>1443</v>
      </c>
    </row>
    <row r="47" spans="1:8" ht="14.25" customHeight="1" thickBot="1" thickTop="1">
      <c r="A47" s="21" t="s">
        <v>38</v>
      </c>
      <c r="B47" s="22"/>
      <c r="C47" s="22"/>
      <c r="D47" s="23" t="s">
        <v>29</v>
      </c>
      <c r="G47" s="4">
        <v>2023</v>
      </c>
      <c r="H47" s="6">
        <v>1444</v>
      </c>
    </row>
    <row r="48" spans="1:8" ht="14.25" customHeight="1" thickBot="1" thickTop="1">
      <c r="A48" s="24" t="s">
        <v>30</v>
      </c>
      <c r="B48" s="16"/>
      <c r="C48" s="16"/>
      <c r="D48" s="25" t="s">
        <v>31</v>
      </c>
      <c r="G48" s="7">
        <v>2024</v>
      </c>
      <c r="H48" s="9">
        <v>1445</v>
      </c>
    </row>
    <row r="49" spans="1:8" ht="14.25" customHeight="1" thickBot="1" thickTop="1">
      <c r="A49" s="32" t="s">
        <v>32</v>
      </c>
      <c r="B49" s="33"/>
      <c r="C49" s="33"/>
      <c r="D49" s="34" t="s">
        <v>33</v>
      </c>
      <c r="G49" s="4">
        <v>2025</v>
      </c>
      <c r="H49" s="6">
        <v>1446</v>
      </c>
    </row>
    <row r="50" spans="1:8" ht="14.25" customHeight="1" thickBot="1" thickTop="1">
      <c r="A50" s="26" t="s">
        <v>34</v>
      </c>
      <c r="B50" s="16"/>
      <c r="C50" s="16"/>
      <c r="D50" s="25" t="s">
        <v>35</v>
      </c>
      <c r="G50" s="7">
        <v>2026</v>
      </c>
      <c r="H50" s="9">
        <v>1447</v>
      </c>
    </row>
    <row r="51" spans="1:8" ht="14.25" customHeight="1" thickBot="1" thickTop="1">
      <c r="A51" s="27" t="s">
        <v>36</v>
      </c>
      <c r="B51" s="28"/>
      <c r="C51" s="28"/>
      <c r="D51" s="29" t="s">
        <v>39</v>
      </c>
      <c r="G51" s="4">
        <v>2027</v>
      </c>
      <c r="H51" s="6">
        <v>1448</v>
      </c>
    </row>
    <row r="52" spans="1:2" ht="14.25" customHeight="1" thickTop="1">
      <c r="A52" s="30" t="s">
        <v>40</v>
      </c>
      <c r="B52" s="31"/>
    </row>
  </sheetData>
  <sheetProtection sheet="1" objects="1" scenarios="1"/>
  <mergeCells count="1">
    <mergeCell ref="A34:E34"/>
  </mergeCells>
  <printOptions horizontalCentered="1"/>
  <pageMargins left="0.7874015748031497" right="0.7874015748031497" top="0.787401574803149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123"/>
  <sheetViews>
    <sheetView workbookViewId="0" topLeftCell="A1">
      <selection activeCell="L31" sqref="L31"/>
    </sheetView>
  </sheetViews>
  <sheetFormatPr defaultColWidth="11.421875" defaultRowHeight="12.75"/>
  <cols>
    <col min="1" max="16384" width="10.7109375" style="0" customWidth="1"/>
  </cols>
  <sheetData>
    <row r="1" spans="1:12" ht="14.25" thickBot="1" thickTop="1">
      <c r="A1" s="11" t="s">
        <v>27</v>
      </c>
      <c r="B1" s="2" t="s">
        <v>18</v>
      </c>
      <c r="C1" s="1" t="s">
        <v>16</v>
      </c>
      <c r="D1" s="2" t="s">
        <v>17</v>
      </c>
      <c r="E1" s="1" t="s">
        <v>19</v>
      </c>
      <c r="F1" s="2" t="s">
        <v>20</v>
      </c>
      <c r="G1" s="1" t="s">
        <v>21</v>
      </c>
      <c r="H1" s="2" t="s">
        <v>26</v>
      </c>
      <c r="I1" s="1" t="s">
        <v>22</v>
      </c>
      <c r="J1" s="2" t="s">
        <v>23</v>
      </c>
      <c r="K1" s="1" t="s">
        <v>25</v>
      </c>
      <c r="L1" s="3" t="s">
        <v>24</v>
      </c>
    </row>
    <row r="2" spans="1:12" ht="14.25" thickBot="1" thickTop="1">
      <c r="A2" s="4">
        <v>1</v>
      </c>
      <c r="B2" s="5">
        <v>31</v>
      </c>
      <c r="C2" s="5">
        <v>60</v>
      </c>
      <c r="D2" s="5">
        <v>90</v>
      </c>
      <c r="E2" s="5">
        <v>119</v>
      </c>
      <c r="F2" s="5">
        <v>149</v>
      </c>
      <c r="G2" s="5">
        <v>178</v>
      </c>
      <c r="H2" s="5">
        <v>208</v>
      </c>
      <c r="I2" s="5">
        <v>237</v>
      </c>
      <c r="J2" s="5">
        <v>267</v>
      </c>
      <c r="K2" s="5">
        <v>296</v>
      </c>
      <c r="L2" s="6">
        <v>326</v>
      </c>
    </row>
    <row r="3" spans="1:12" ht="14.25" thickBot="1" thickTop="1">
      <c r="A3" s="7">
        <v>2</v>
      </c>
      <c r="B3" s="8">
        <v>32</v>
      </c>
      <c r="C3" s="8">
        <v>61</v>
      </c>
      <c r="D3" s="8">
        <v>91</v>
      </c>
      <c r="E3" s="8">
        <v>120</v>
      </c>
      <c r="F3" s="8">
        <v>150</v>
      </c>
      <c r="G3" s="8">
        <v>179</v>
      </c>
      <c r="H3" s="8">
        <v>209</v>
      </c>
      <c r="I3" s="8">
        <v>238</v>
      </c>
      <c r="J3" s="8">
        <v>268</v>
      </c>
      <c r="K3" s="8">
        <v>297</v>
      </c>
      <c r="L3" s="9">
        <v>327</v>
      </c>
    </row>
    <row r="4" spans="1:12" ht="14.25" thickBot="1" thickTop="1">
      <c r="A4" s="4">
        <v>3</v>
      </c>
      <c r="B4" s="5">
        <v>33</v>
      </c>
      <c r="C4" s="5">
        <v>62</v>
      </c>
      <c r="D4" s="5">
        <v>92</v>
      </c>
      <c r="E4" s="5">
        <v>121</v>
      </c>
      <c r="F4" s="5">
        <v>151</v>
      </c>
      <c r="G4" s="5">
        <v>180</v>
      </c>
      <c r="H4" s="5">
        <v>210</v>
      </c>
      <c r="I4" s="5">
        <v>239</v>
      </c>
      <c r="J4" s="5">
        <v>269</v>
      </c>
      <c r="K4" s="5">
        <v>298</v>
      </c>
      <c r="L4" s="6">
        <v>328</v>
      </c>
    </row>
    <row r="5" spans="1:12" ht="14.25" thickBot="1" thickTop="1">
      <c r="A5" s="7">
        <v>4</v>
      </c>
      <c r="B5" s="8">
        <v>34</v>
      </c>
      <c r="C5" s="8">
        <v>63</v>
      </c>
      <c r="D5" s="8">
        <v>93</v>
      </c>
      <c r="E5" s="8">
        <v>122</v>
      </c>
      <c r="F5" s="8">
        <v>152</v>
      </c>
      <c r="G5" s="8">
        <v>181</v>
      </c>
      <c r="H5" s="8">
        <v>211</v>
      </c>
      <c r="I5" s="8">
        <v>240</v>
      </c>
      <c r="J5" s="8">
        <v>270</v>
      </c>
      <c r="K5" s="8">
        <v>299</v>
      </c>
      <c r="L5" s="9">
        <v>329</v>
      </c>
    </row>
    <row r="6" spans="1:12" ht="14.25" thickBot="1" thickTop="1">
      <c r="A6" s="4">
        <v>5</v>
      </c>
      <c r="B6" s="5">
        <v>35</v>
      </c>
      <c r="C6" s="5">
        <v>64</v>
      </c>
      <c r="D6" s="5">
        <v>94</v>
      </c>
      <c r="E6" s="5">
        <v>123</v>
      </c>
      <c r="F6" s="5">
        <v>153</v>
      </c>
      <c r="G6" s="5">
        <v>182</v>
      </c>
      <c r="H6" s="5">
        <v>212</v>
      </c>
      <c r="I6" s="5">
        <v>241</v>
      </c>
      <c r="J6" s="5">
        <v>271</v>
      </c>
      <c r="K6" s="5">
        <v>300</v>
      </c>
      <c r="L6" s="6">
        <v>330</v>
      </c>
    </row>
    <row r="7" spans="1:12" ht="14.25" thickBot="1" thickTop="1">
      <c r="A7" s="7">
        <v>6</v>
      </c>
      <c r="B7" s="8">
        <v>36</v>
      </c>
      <c r="C7" s="8">
        <v>65</v>
      </c>
      <c r="D7" s="8">
        <v>95</v>
      </c>
      <c r="E7" s="8">
        <v>124</v>
      </c>
      <c r="F7" s="8">
        <v>154</v>
      </c>
      <c r="G7" s="8">
        <v>183</v>
      </c>
      <c r="H7" s="8">
        <v>213</v>
      </c>
      <c r="I7" s="8">
        <v>242</v>
      </c>
      <c r="J7" s="8">
        <v>272</v>
      </c>
      <c r="K7" s="8">
        <v>301</v>
      </c>
      <c r="L7" s="9">
        <v>331</v>
      </c>
    </row>
    <row r="8" spans="1:12" ht="14.25" thickBot="1" thickTop="1">
      <c r="A8" s="4">
        <v>7</v>
      </c>
      <c r="B8" s="5">
        <v>37</v>
      </c>
      <c r="C8" s="5">
        <v>66</v>
      </c>
      <c r="D8" s="5">
        <v>96</v>
      </c>
      <c r="E8" s="5">
        <v>125</v>
      </c>
      <c r="F8" s="5">
        <v>155</v>
      </c>
      <c r="G8" s="5">
        <v>184</v>
      </c>
      <c r="H8" s="5">
        <v>214</v>
      </c>
      <c r="I8" s="5">
        <v>243</v>
      </c>
      <c r="J8" s="5">
        <v>273</v>
      </c>
      <c r="K8" s="5">
        <v>302</v>
      </c>
      <c r="L8" s="6">
        <v>332</v>
      </c>
    </row>
    <row r="9" spans="1:12" ht="14.25" thickBot="1" thickTop="1">
      <c r="A9" s="7">
        <v>8</v>
      </c>
      <c r="B9" s="8">
        <v>38</v>
      </c>
      <c r="C9" s="8">
        <v>67</v>
      </c>
      <c r="D9" s="8">
        <v>97</v>
      </c>
      <c r="E9" s="8">
        <v>126</v>
      </c>
      <c r="F9" s="8">
        <v>156</v>
      </c>
      <c r="G9" s="8">
        <v>185</v>
      </c>
      <c r="H9" s="8">
        <v>215</v>
      </c>
      <c r="I9" s="8">
        <v>244</v>
      </c>
      <c r="J9" s="8">
        <v>274</v>
      </c>
      <c r="K9" s="8">
        <v>303</v>
      </c>
      <c r="L9" s="9">
        <v>333</v>
      </c>
    </row>
    <row r="10" spans="1:12" ht="14.25" thickBot="1" thickTop="1">
      <c r="A10" s="4">
        <v>9</v>
      </c>
      <c r="B10" s="5">
        <v>39</v>
      </c>
      <c r="C10" s="5">
        <v>68</v>
      </c>
      <c r="D10" s="5">
        <v>98</v>
      </c>
      <c r="E10" s="5">
        <v>127</v>
      </c>
      <c r="F10" s="5">
        <v>157</v>
      </c>
      <c r="G10" s="5">
        <v>186</v>
      </c>
      <c r="H10" s="5">
        <v>216</v>
      </c>
      <c r="I10" s="5">
        <v>245</v>
      </c>
      <c r="J10" s="5">
        <v>275</v>
      </c>
      <c r="K10" s="5">
        <v>304</v>
      </c>
      <c r="L10" s="6">
        <v>334</v>
      </c>
    </row>
    <row r="11" spans="1:12" ht="14.25" thickBot="1" thickTop="1">
      <c r="A11" s="7">
        <v>10</v>
      </c>
      <c r="B11" s="8">
        <v>40</v>
      </c>
      <c r="C11" s="8">
        <v>69</v>
      </c>
      <c r="D11" s="8">
        <v>99</v>
      </c>
      <c r="E11" s="8">
        <v>128</v>
      </c>
      <c r="F11" s="8">
        <v>158</v>
      </c>
      <c r="G11" s="8">
        <v>187</v>
      </c>
      <c r="H11" s="8">
        <v>217</v>
      </c>
      <c r="I11" s="8">
        <v>246</v>
      </c>
      <c r="J11" s="8">
        <v>276</v>
      </c>
      <c r="K11" s="8">
        <v>305</v>
      </c>
      <c r="L11" s="9">
        <v>335</v>
      </c>
    </row>
    <row r="12" spans="1:12" ht="14.25" thickBot="1" thickTop="1">
      <c r="A12" s="4">
        <v>11</v>
      </c>
      <c r="B12" s="5">
        <v>41</v>
      </c>
      <c r="C12" s="5">
        <v>70</v>
      </c>
      <c r="D12" s="5">
        <v>100</v>
      </c>
      <c r="E12" s="5">
        <v>129</v>
      </c>
      <c r="F12" s="5">
        <v>159</v>
      </c>
      <c r="G12" s="5">
        <v>188</v>
      </c>
      <c r="H12" s="5">
        <v>218</v>
      </c>
      <c r="I12" s="5">
        <v>247</v>
      </c>
      <c r="J12" s="5">
        <v>277</v>
      </c>
      <c r="K12" s="5">
        <v>306</v>
      </c>
      <c r="L12" s="6">
        <v>336</v>
      </c>
    </row>
    <row r="13" spans="1:12" ht="14.25" thickBot="1" thickTop="1">
      <c r="A13" s="7">
        <v>12</v>
      </c>
      <c r="B13" s="8">
        <v>42</v>
      </c>
      <c r="C13" s="8">
        <v>71</v>
      </c>
      <c r="D13" s="8">
        <v>101</v>
      </c>
      <c r="E13" s="8">
        <v>130</v>
      </c>
      <c r="F13" s="8">
        <v>160</v>
      </c>
      <c r="G13" s="8">
        <v>189</v>
      </c>
      <c r="H13" s="8">
        <v>219</v>
      </c>
      <c r="I13" s="8">
        <v>248</v>
      </c>
      <c r="J13" s="8">
        <v>278</v>
      </c>
      <c r="K13" s="8">
        <v>307</v>
      </c>
      <c r="L13" s="9">
        <v>337</v>
      </c>
    </row>
    <row r="14" spans="1:12" ht="14.25" thickBot="1" thickTop="1">
      <c r="A14" s="4">
        <v>13</v>
      </c>
      <c r="B14" s="5">
        <v>43</v>
      </c>
      <c r="C14" s="5">
        <v>72</v>
      </c>
      <c r="D14" s="5">
        <v>102</v>
      </c>
      <c r="E14" s="5">
        <v>131</v>
      </c>
      <c r="F14" s="5">
        <v>161</v>
      </c>
      <c r="G14" s="5">
        <v>190</v>
      </c>
      <c r="H14" s="5">
        <v>220</v>
      </c>
      <c r="I14" s="5">
        <v>249</v>
      </c>
      <c r="J14" s="5">
        <v>279</v>
      </c>
      <c r="K14" s="5">
        <v>308</v>
      </c>
      <c r="L14" s="6">
        <v>338</v>
      </c>
    </row>
    <row r="15" spans="1:12" ht="14.25" thickBot="1" thickTop="1">
      <c r="A15" s="7">
        <v>14</v>
      </c>
      <c r="B15" s="8">
        <v>44</v>
      </c>
      <c r="C15" s="8">
        <v>73</v>
      </c>
      <c r="D15" s="8">
        <v>103</v>
      </c>
      <c r="E15" s="8">
        <v>132</v>
      </c>
      <c r="F15" s="8">
        <v>162</v>
      </c>
      <c r="G15" s="8">
        <v>191</v>
      </c>
      <c r="H15" s="8">
        <v>221</v>
      </c>
      <c r="I15" s="8">
        <v>250</v>
      </c>
      <c r="J15" s="8">
        <v>280</v>
      </c>
      <c r="K15" s="8">
        <v>309</v>
      </c>
      <c r="L15" s="9">
        <v>339</v>
      </c>
    </row>
    <row r="16" spans="1:12" ht="14.25" thickBot="1" thickTop="1">
      <c r="A16" s="4">
        <v>15</v>
      </c>
      <c r="B16" s="5">
        <v>45</v>
      </c>
      <c r="C16" s="5">
        <v>74</v>
      </c>
      <c r="D16" s="5">
        <v>104</v>
      </c>
      <c r="E16" s="5">
        <v>133</v>
      </c>
      <c r="F16" s="5">
        <v>163</v>
      </c>
      <c r="G16" s="5">
        <v>192</v>
      </c>
      <c r="H16" s="5">
        <v>222</v>
      </c>
      <c r="I16" s="5">
        <v>251</v>
      </c>
      <c r="J16" s="5">
        <v>281</v>
      </c>
      <c r="K16" s="5">
        <v>310</v>
      </c>
      <c r="L16" s="6">
        <v>340</v>
      </c>
    </row>
    <row r="17" spans="1:12" ht="14.25" thickBot="1" thickTop="1">
      <c r="A17" s="7">
        <v>16</v>
      </c>
      <c r="B17" s="8">
        <v>46</v>
      </c>
      <c r="C17" s="8">
        <v>75</v>
      </c>
      <c r="D17" s="8">
        <v>105</v>
      </c>
      <c r="E17" s="8">
        <v>134</v>
      </c>
      <c r="F17" s="8">
        <v>164</v>
      </c>
      <c r="G17" s="8">
        <v>193</v>
      </c>
      <c r="H17" s="8">
        <v>223</v>
      </c>
      <c r="I17" s="8">
        <v>252</v>
      </c>
      <c r="J17" s="8">
        <v>282</v>
      </c>
      <c r="K17" s="8">
        <v>311</v>
      </c>
      <c r="L17" s="9">
        <v>341</v>
      </c>
    </row>
    <row r="18" spans="1:12" ht="14.25" thickBot="1" thickTop="1">
      <c r="A18" s="4">
        <v>17</v>
      </c>
      <c r="B18" s="5">
        <v>47</v>
      </c>
      <c r="C18" s="5">
        <v>76</v>
      </c>
      <c r="D18" s="5">
        <v>106</v>
      </c>
      <c r="E18" s="5">
        <v>135</v>
      </c>
      <c r="F18" s="5">
        <v>165</v>
      </c>
      <c r="G18" s="5">
        <v>194</v>
      </c>
      <c r="H18" s="5">
        <v>224</v>
      </c>
      <c r="I18" s="5">
        <v>253</v>
      </c>
      <c r="J18" s="5">
        <v>283</v>
      </c>
      <c r="K18" s="5">
        <v>312</v>
      </c>
      <c r="L18" s="6">
        <v>342</v>
      </c>
    </row>
    <row r="19" spans="1:12" ht="14.25" thickBot="1" thickTop="1">
      <c r="A19" s="7">
        <v>18</v>
      </c>
      <c r="B19" s="8">
        <v>48</v>
      </c>
      <c r="C19" s="8">
        <v>77</v>
      </c>
      <c r="D19" s="8">
        <v>107</v>
      </c>
      <c r="E19" s="8">
        <v>136</v>
      </c>
      <c r="F19" s="8">
        <v>166</v>
      </c>
      <c r="G19" s="8">
        <v>195</v>
      </c>
      <c r="H19" s="8">
        <v>225</v>
      </c>
      <c r="I19" s="8">
        <v>254</v>
      </c>
      <c r="J19" s="8">
        <v>284</v>
      </c>
      <c r="K19" s="8">
        <v>313</v>
      </c>
      <c r="L19" s="9">
        <v>343</v>
      </c>
    </row>
    <row r="20" spans="1:12" ht="14.25" thickBot="1" thickTop="1">
      <c r="A20" s="4">
        <v>19</v>
      </c>
      <c r="B20" s="5">
        <v>49</v>
      </c>
      <c r="C20" s="5">
        <v>78</v>
      </c>
      <c r="D20" s="5">
        <v>108</v>
      </c>
      <c r="E20" s="5">
        <v>137</v>
      </c>
      <c r="F20" s="5">
        <v>167</v>
      </c>
      <c r="G20" s="5">
        <v>196</v>
      </c>
      <c r="H20" s="5">
        <v>226</v>
      </c>
      <c r="I20" s="5">
        <v>255</v>
      </c>
      <c r="J20" s="5">
        <v>285</v>
      </c>
      <c r="K20" s="5">
        <v>314</v>
      </c>
      <c r="L20" s="6">
        <v>344</v>
      </c>
    </row>
    <row r="21" spans="1:12" ht="14.25" thickBot="1" thickTop="1">
      <c r="A21" s="7">
        <v>20</v>
      </c>
      <c r="B21" s="8">
        <v>50</v>
      </c>
      <c r="C21" s="8">
        <v>79</v>
      </c>
      <c r="D21" s="8">
        <v>109</v>
      </c>
      <c r="E21" s="8">
        <v>138</v>
      </c>
      <c r="F21" s="8">
        <v>168</v>
      </c>
      <c r="G21" s="8">
        <v>197</v>
      </c>
      <c r="H21" s="8">
        <v>227</v>
      </c>
      <c r="I21" s="8">
        <v>256</v>
      </c>
      <c r="J21" s="8">
        <v>286</v>
      </c>
      <c r="K21" s="8">
        <v>315</v>
      </c>
      <c r="L21" s="9">
        <v>345</v>
      </c>
    </row>
    <row r="22" spans="1:12" ht="14.25" thickBot="1" thickTop="1">
      <c r="A22" s="4">
        <v>21</v>
      </c>
      <c r="B22" s="5">
        <v>51</v>
      </c>
      <c r="C22" s="5">
        <v>80</v>
      </c>
      <c r="D22" s="5">
        <v>110</v>
      </c>
      <c r="E22" s="5">
        <v>139</v>
      </c>
      <c r="F22" s="5">
        <v>169</v>
      </c>
      <c r="G22" s="5">
        <v>198</v>
      </c>
      <c r="H22" s="5">
        <v>228</v>
      </c>
      <c r="I22" s="5">
        <v>257</v>
      </c>
      <c r="J22" s="5">
        <v>287</v>
      </c>
      <c r="K22" s="5">
        <v>316</v>
      </c>
      <c r="L22" s="6">
        <v>346</v>
      </c>
    </row>
    <row r="23" spans="1:12" ht="14.25" thickBot="1" thickTop="1">
      <c r="A23" s="7">
        <v>22</v>
      </c>
      <c r="B23" s="8">
        <v>52</v>
      </c>
      <c r="C23" s="8">
        <v>81</v>
      </c>
      <c r="D23" s="8">
        <v>111</v>
      </c>
      <c r="E23" s="8">
        <v>140</v>
      </c>
      <c r="F23" s="8">
        <v>170</v>
      </c>
      <c r="G23" s="8">
        <v>199</v>
      </c>
      <c r="H23" s="8">
        <v>229</v>
      </c>
      <c r="I23" s="8">
        <v>258</v>
      </c>
      <c r="J23" s="8">
        <v>288</v>
      </c>
      <c r="K23" s="8">
        <v>317</v>
      </c>
      <c r="L23" s="9">
        <v>347</v>
      </c>
    </row>
    <row r="24" spans="1:12" ht="14.25" thickBot="1" thickTop="1">
      <c r="A24" s="4">
        <v>23</v>
      </c>
      <c r="B24" s="5">
        <v>53</v>
      </c>
      <c r="C24" s="5">
        <v>82</v>
      </c>
      <c r="D24" s="5">
        <v>112</v>
      </c>
      <c r="E24" s="5">
        <v>141</v>
      </c>
      <c r="F24" s="5">
        <v>171</v>
      </c>
      <c r="G24" s="5">
        <v>200</v>
      </c>
      <c r="H24" s="5">
        <v>230</v>
      </c>
      <c r="I24" s="5">
        <v>259</v>
      </c>
      <c r="J24" s="5">
        <v>289</v>
      </c>
      <c r="K24" s="5">
        <v>318</v>
      </c>
      <c r="L24" s="6">
        <v>348</v>
      </c>
    </row>
    <row r="25" spans="1:12" ht="14.25" thickBot="1" thickTop="1">
      <c r="A25" s="7">
        <v>24</v>
      </c>
      <c r="B25" s="8">
        <v>54</v>
      </c>
      <c r="C25" s="8">
        <v>83</v>
      </c>
      <c r="D25" s="8">
        <v>113</v>
      </c>
      <c r="E25" s="8">
        <v>142</v>
      </c>
      <c r="F25" s="8">
        <v>172</v>
      </c>
      <c r="G25" s="8">
        <v>201</v>
      </c>
      <c r="H25" s="8">
        <v>231</v>
      </c>
      <c r="I25" s="8">
        <v>260</v>
      </c>
      <c r="J25" s="8">
        <v>290</v>
      </c>
      <c r="K25" s="8">
        <v>319</v>
      </c>
      <c r="L25" s="9">
        <v>349</v>
      </c>
    </row>
    <row r="26" spans="1:12" ht="14.25" thickBot="1" thickTop="1">
      <c r="A26" s="4">
        <v>25</v>
      </c>
      <c r="B26" s="5">
        <v>55</v>
      </c>
      <c r="C26" s="5">
        <v>84</v>
      </c>
      <c r="D26" s="5">
        <v>114</v>
      </c>
      <c r="E26" s="5">
        <v>143</v>
      </c>
      <c r="F26" s="5">
        <v>173</v>
      </c>
      <c r="G26" s="5">
        <v>202</v>
      </c>
      <c r="H26" s="5">
        <v>232</v>
      </c>
      <c r="I26" s="5">
        <v>261</v>
      </c>
      <c r="J26" s="5">
        <v>291</v>
      </c>
      <c r="K26" s="5">
        <v>320</v>
      </c>
      <c r="L26" s="6">
        <v>350</v>
      </c>
    </row>
    <row r="27" spans="1:12" ht="14.25" thickBot="1" thickTop="1">
      <c r="A27" s="7">
        <v>26</v>
      </c>
      <c r="B27" s="8">
        <v>56</v>
      </c>
      <c r="C27" s="8">
        <v>85</v>
      </c>
      <c r="D27" s="8">
        <v>115</v>
      </c>
      <c r="E27" s="8">
        <v>144</v>
      </c>
      <c r="F27" s="8">
        <v>174</v>
      </c>
      <c r="G27" s="8">
        <v>203</v>
      </c>
      <c r="H27" s="8">
        <v>233</v>
      </c>
      <c r="I27" s="8">
        <v>262</v>
      </c>
      <c r="J27" s="8">
        <v>292</v>
      </c>
      <c r="K27" s="8">
        <v>321</v>
      </c>
      <c r="L27" s="9">
        <v>351</v>
      </c>
    </row>
    <row r="28" spans="1:12" ht="14.25" thickBot="1" thickTop="1">
      <c r="A28" s="4">
        <v>27</v>
      </c>
      <c r="B28" s="5">
        <v>57</v>
      </c>
      <c r="C28" s="5">
        <v>86</v>
      </c>
      <c r="D28" s="5">
        <v>116</v>
      </c>
      <c r="E28" s="5">
        <v>145</v>
      </c>
      <c r="F28" s="5">
        <v>175</v>
      </c>
      <c r="G28" s="5">
        <v>204</v>
      </c>
      <c r="H28" s="5">
        <v>234</v>
      </c>
      <c r="I28" s="5">
        <v>263</v>
      </c>
      <c r="J28" s="5">
        <v>293</v>
      </c>
      <c r="K28" s="5">
        <v>322</v>
      </c>
      <c r="L28" s="6">
        <v>352</v>
      </c>
    </row>
    <row r="29" spans="1:12" ht="14.25" thickBot="1" thickTop="1">
      <c r="A29" s="7">
        <v>28</v>
      </c>
      <c r="B29" s="8">
        <v>58</v>
      </c>
      <c r="C29" s="8">
        <v>87</v>
      </c>
      <c r="D29" s="8">
        <v>117</v>
      </c>
      <c r="E29" s="8">
        <v>146</v>
      </c>
      <c r="F29" s="8">
        <v>176</v>
      </c>
      <c r="G29" s="8">
        <v>205</v>
      </c>
      <c r="H29" s="8">
        <v>235</v>
      </c>
      <c r="I29" s="8">
        <v>264</v>
      </c>
      <c r="J29" s="8">
        <v>294</v>
      </c>
      <c r="K29" s="8">
        <v>323</v>
      </c>
      <c r="L29" s="9">
        <v>353</v>
      </c>
    </row>
    <row r="30" spans="1:12" ht="14.25" thickBot="1" thickTop="1">
      <c r="A30" s="4">
        <v>29</v>
      </c>
      <c r="B30" s="5">
        <v>59</v>
      </c>
      <c r="C30" s="5">
        <v>88</v>
      </c>
      <c r="D30" s="5">
        <v>118</v>
      </c>
      <c r="E30" s="5">
        <v>147</v>
      </c>
      <c r="F30" s="5">
        <v>177</v>
      </c>
      <c r="G30" s="5">
        <v>206</v>
      </c>
      <c r="H30" s="5">
        <v>236</v>
      </c>
      <c r="I30" s="5">
        <v>265</v>
      </c>
      <c r="J30" s="5">
        <v>295</v>
      </c>
      <c r="K30" s="5">
        <v>324</v>
      </c>
      <c r="L30" s="6">
        <v>354</v>
      </c>
    </row>
    <row r="31" spans="1:12" ht="14.25" thickBot="1" thickTop="1">
      <c r="A31" s="7">
        <v>30</v>
      </c>
      <c r="B31" s="44">
        <v>60</v>
      </c>
      <c r="C31" s="8">
        <v>89</v>
      </c>
      <c r="D31" s="44">
        <v>119</v>
      </c>
      <c r="E31" s="8">
        <v>148</v>
      </c>
      <c r="F31" s="44">
        <v>178</v>
      </c>
      <c r="G31" s="8">
        <v>207</v>
      </c>
      <c r="H31" s="44">
        <v>237</v>
      </c>
      <c r="I31" s="8">
        <v>266</v>
      </c>
      <c r="J31" s="44">
        <v>296</v>
      </c>
      <c r="K31" s="8">
        <v>325</v>
      </c>
      <c r="L31" s="13">
        <v>355</v>
      </c>
    </row>
    <row r="32" ht="13.5" thickTop="1"/>
    <row r="33" ht="13.5" thickBot="1"/>
    <row r="34" spans="1:11" ht="14.25" thickBot="1" thickTop="1">
      <c r="A34" s="104" t="s">
        <v>28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6"/>
    </row>
    <row r="35" spans="1:11" ht="14.25" thickBot="1" thickTop="1">
      <c r="A35" s="4">
        <v>1319</v>
      </c>
      <c r="B35" s="5">
        <v>1322</v>
      </c>
      <c r="C35" s="5">
        <v>1325</v>
      </c>
      <c r="D35" s="5">
        <v>1327</v>
      </c>
      <c r="E35" s="5">
        <v>1330</v>
      </c>
      <c r="F35" s="5">
        <v>1333</v>
      </c>
      <c r="G35" s="5">
        <v>1336</v>
      </c>
      <c r="H35" s="5">
        <v>1338</v>
      </c>
      <c r="I35" s="5">
        <v>1341</v>
      </c>
      <c r="J35" s="5">
        <v>1344</v>
      </c>
      <c r="K35" s="6">
        <v>1346</v>
      </c>
    </row>
    <row r="36" spans="1:11" ht="14.25" thickBot="1" thickTop="1">
      <c r="A36" s="7">
        <v>1349</v>
      </c>
      <c r="B36" s="8">
        <v>1352</v>
      </c>
      <c r="C36" s="8">
        <v>1355</v>
      </c>
      <c r="D36" s="8">
        <v>1357</v>
      </c>
      <c r="E36" s="8">
        <v>1360</v>
      </c>
      <c r="F36" s="8">
        <v>1363</v>
      </c>
      <c r="G36" s="8">
        <v>1366</v>
      </c>
      <c r="H36" s="8">
        <v>1368</v>
      </c>
      <c r="I36" s="8">
        <v>1371</v>
      </c>
      <c r="J36" s="8">
        <v>1374</v>
      </c>
      <c r="K36" s="9">
        <v>1376</v>
      </c>
    </row>
    <row r="37" spans="1:11" ht="14.25" thickBot="1" thickTop="1">
      <c r="A37" s="4">
        <v>1379</v>
      </c>
      <c r="B37" s="5">
        <v>1382</v>
      </c>
      <c r="C37" s="5">
        <v>1385</v>
      </c>
      <c r="D37" s="5">
        <v>1387</v>
      </c>
      <c r="E37" s="5">
        <v>1390</v>
      </c>
      <c r="F37" s="5">
        <v>1393</v>
      </c>
      <c r="G37" s="5">
        <v>1396</v>
      </c>
      <c r="H37" s="5">
        <v>1398</v>
      </c>
      <c r="I37" s="5">
        <v>1401</v>
      </c>
      <c r="J37" s="5">
        <v>1404</v>
      </c>
      <c r="K37" s="6">
        <v>1406</v>
      </c>
    </row>
    <row r="38" spans="1:11" ht="14.25" thickBot="1" thickTop="1">
      <c r="A38" s="7">
        <v>1409</v>
      </c>
      <c r="B38" s="8">
        <v>1412</v>
      </c>
      <c r="C38" s="8">
        <v>1415</v>
      </c>
      <c r="D38" s="8">
        <v>1417</v>
      </c>
      <c r="E38" s="8">
        <v>1420</v>
      </c>
      <c r="F38" s="8">
        <v>1423</v>
      </c>
      <c r="G38" s="8">
        <v>1426</v>
      </c>
      <c r="H38" s="8">
        <v>1428</v>
      </c>
      <c r="I38" s="8">
        <v>1431</v>
      </c>
      <c r="J38" s="8">
        <v>1434</v>
      </c>
      <c r="K38" s="9">
        <v>1436</v>
      </c>
    </row>
    <row r="39" spans="1:11" ht="14.25" thickBot="1" thickTop="1">
      <c r="A39" s="4">
        <v>1439</v>
      </c>
      <c r="B39" s="5">
        <v>1442</v>
      </c>
      <c r="C39" s="5">
        <v>1445</v>
      </c>
      <c r="D39" s="5">
        <v>1447</v>
      </c>
      <c r="E39" s="5">
        <v>1450</v>
      </c>
      <c r="F39" s="5">
        <v>1453</v>
      </c>
      <c r="G39" s="5">
        <v>1456</v>
      </c>
      <c r="H39" s="5">
        <v>1458</v>
      </c>
      <c r="I39" s="5">
        <v>1461</v>
      </c>
      <c r="J39" s="5">
        <v>1464</v>
      </c>
      <c r="K39" s="6">
        <v>1466</v>
      </c>
    </row>
    <row r="40" spans="1:11" ht="14.25" thickBot="1" thickTop="1">
      <c r="A40" s="7">
        <v>1469</v>
      </c>
      <c r="B40" s="8">
        <v>1472</v>
      </c>
      <c r="C40" s="8">
        <v>1475</v>
      </c>
      <c r="D40" s="8">
        <v>1477</v>
      </c>
      <c r="E40" s="8">
        <v>1480</v>
      </c>
      <c r="F40" s="8">
        <v>1483</v>
      </c>
      <c r="G40" s="8">
        <v>1486</v>
      </c>
      <c r="H40" s="8">
        <v>1488</v>
      </c>
      <c r="I40" s="8">
        <v>1491</v>
      </c>
      <c r="J40" s="8">
        <v>1494</v>
      </c>
      <c r="K40" s="9">
        <v>1496</v>
      </c>
    </row>
    <row r="41" spans="1:11" ht="14.25" thickBot="1" thickTop="1">
      <c r="A41" s="4">
        <v>1499</v>
      </c>
      <c r="B41" s="5">
        <v>1502</v>
      </c>
      <c r="C41" s="5">
        <v>1505</v>
      </c>
      <c r="D41" s="5">
        <v>1507</v>
      </c>
      <c r="E41" s="5">
        <v>1510</v>
      </c>
      <c r="F41" s="5">
        <v>1513</v>
      </c>
      <c r="G41" s="5">
        <v>1516</v>
      </c>
      <c r="H41" s="5">
        <v>1518</v>
      </c>
      <c r="I41" s="5">
        <v>1521</v>
      </c>
      <c r="J41" s="5">
        <v>1524</v>
      </c>
      <c r="K41" s="6">
        <v>1526</v>
      </c>
    </row>
    <row r="42" spans="1:11" ht="14.25" thickBot="1" thickTop="1">
      <c r="A42" s="7">
        <v>1529</v>
      </c>
      <c r="B42" s="8">
        <v>1532</v>
      </c>
      <c r="C42" s="8">
        <v>1535</v>
      </c>
      <c r="D42" s="8">
        <v>1537</v>
      </c>
      <c r="E42" s="8">
        <v>1540</v>
      </c>
      <c r="F42" s="8">
        <v>1543</v>
      </c>
      <c r="G42" s="8">
        <v>1546</v>
      </c>
      <c r="H42" s="8">
        <v>1548</v>
      </c>
      <c r="I42" s="8">
        <v>1551</v>
      </c>
      <c r="J42" s="8">
        <v>1554</v>
      </c>
      <c r="K42" s="9">
        <v>1556</v>
      </c>
    </row>
    <row r="43" spans="1:11" ht="14.25" thickBot="1" thickTop="1">
      <c r="A43" s="4">
        <v>1559</v>
      </c>
      <c r="B43" s="5">
        <v>1562</v>
      </c>
      <c r="C43" s="5">
        <v>1565</v>
      </c>
      <c r="D43" s="5">
        <v>1567</v>
      </c>
      <c r="E43" s="5">
        <v>1570</v>
      </c>
      <c r="F43" s="5">
        <v>1573</v>
      </c>
      <c r="G43" s="5">
        <v>1576</v>
      </c>
      <c r="H43" s="5">
        <v>1578</v>
      </c>
      <c r="I43" s="5">
        <v>1581</v>
      </c>
      <c r="J43" s="5">
        <v>1584</v>
      </c>
      <c r="K43" s="6">
        <v>1586</v>
      </c>
    </row>
    <row r="44" spans="1:11" ht="14.25" thickBot="1" thickTop="1">
      <c r="A44" s="7">
        <v>1589</v>
      </c>
      <c r="B44" s="8">
        <v>1592</v>
      </c>
      <c r="C44" s="8">
        <v>1595</v>
      </c>
      <c r="D44" s="8">
        <v>1597</v>
      </c>
      <c r="E44" s="8">
        <v>1600</v>
      </c>
      <c r="F44" s="8">
        <v>1603</v>
      </c>
      <c r="G44" s="8">
        <v>1606</v>
      </c>
      <c r="H44" s="8">
        <v>1608</v>
      </c>
      <c r="I44" s="8">
        <v>1611</v>
      </c>
      <c r="J44" s="8">
        <v>1614</v>
      </c>
      <c r="K44" s="9">
        <v>1616</v>
      </c>
    </row>
    <row r="45" ht="13.5" thickTop="1"/>
    <row r="46" spans="1:2" ht="12.75">
      <c r="A46" s="30" t="s">
        <v>40</v>
      </c>
      <c r="B46" s="31"/>
    </row>
    <row r="47" spans="1:11" ht="12.75">
      <c r="A47" s="24" t="s">
        <v>41</v>
      </c>
      <c r="B47" s="16"/>
      <c r="C47" s="22"/>
      <c r="D47" s="23" t="s">
        <v>35</v>
      </c>
      <c r="F47" s="21" t="s">
        <v>54</v>
      </c>
      <c r="G47" s="22"/>
      <c r="H47" s="41">
        <f>'COMÚN-HEGIRIANA'!I82</f>
        <v>12</v>
      </c>
      <c r="I47" s="42">
        <f>'COMÚN-HEGIRIANA'!J82</f>
        <v>3</v>
      </c>
      <c r="J47" s="43"/>
      <c r="K47" s="39">
        <f>INDEX(A$1:L$31,H47+1,I47)</f>
        <v>71</v>
      </c>
    </row>
    <row r="48" spans="1:11" ht="12.75">
      <c r="A48" s="24" t="s">
        <v>42</v>
      </c>
      <c r="B48" s="16"/>
      <c r="C48" s="16"/>
      <c r="D48" s="25" t="s">
        <v>43</v>
      </c>
      <c r="F48" s="24" t="s">
        <v>50</v>
      </c>
      <c r="G48" s="16"/>
      <c r="H48" s="16"/>
      <c r="I48" s="16"/>
      <c r="K48" s="25"/>
    </row>
    <row r="49" spans="1:11" ht="12.75">
      <c r="A49" s="32" t="s">
        <v>44</v>
      </c>
      <c r="B49" s="33"/>
      <c r="C49" s="33"/>
      <c r="D49" s="34" t="s">
        <v>45</v>
      </c>
      <c r="F49" s="24" t="s">
        <v>53</v>
      </c>
      <c r="G49" s="16"/>
      <c r="H49" s="16"/>
      <c r="I49" s="42">
        <f>'COMÚN-HEGIRIANA'!K82</f>
        <v>1436</v>
      </c>
      <c r="K49" s="40">
        <f>IF(I49&lt;C$70,VLOOKUP(I49-1,A$69:B$99,2,FALSE),IF(I49&lt;E$70,VLOOKUP(I49-1,C$69:D$99,2,FALSE),IF(I49&lt;G$70,VLOOKUP(I49-1,E$69:F$99,2,FALSE),IF(I49&lt;I$70,VLOOKUP(I49-1,G$69:H$99,2,FALSE),IF(I49&lt;K$70,VLOOKUP(I49-1,I$69:J$99,2,FALSE),VLOOKUP(I49-1,K$69:L$99,2,FALSE))))))</f>
        <v>41935</v>
      </c>
    </row>
    <row r="50" spans="1:11" ht="12.75">
      <c r="A50" s="26" t="s">
        <v>46</v>
      </c>
      <c r="B50" s="16"/>
      <c r="C50" s="16"/>
      <c r="D50" s="25" t="s">
        <v>29</v>
      </c>
      <c r="F50" s="24" t="s">
        <v>52</v>
      </c>
      <c r="G50" s="16"/>
      <c r="H50" s="16"/>
      <c r="I50" s="16"/>
      <c r="J50" s="16"/>
      <c r="K50" s="25"/>
    </row>
    <row r="51" spans="1:11" ht="12.75">
      <c r="A51" s="26" t="s">
        <v>47</v>
      </c>
      <c r="B51" s="16"/>
      <c r="C51" s="28"/>
      <c r="D51" s="29" t="s">
        <v>48</v>
      </c>
      <c r="F51" s="38" t="s">
        <v>51</v>
      </c>
      <c r="G51" s="28"/>
      <c r="H51" s="28"/>
      <c r="I51" s="28" t="s">
        <v>55</v>
      </c>
      <c r="J51" s="28"/>
      <c r="K51" s="37">
        <f>K47+K49</f>
        <v>42006</v>
      </c>
    </row>
    <row r="52" spans="1:2" ht="12.75">
      <c r="A52" s="30" t="s">
        <v>37</v>
      </c>
      <c r="B52" s="31"/>
    </row>
    <row r="53" spans="6:11" ht="12.75">
      <c r="F53" s="21" t="s">
        <v>54</v>
      </c>
      <c r="G53" s="22"/>
      <c r="H53" s="41">
        <f>'COMÚN-HEGIRIANA'!I17</f>
        <v>27</v>
      </c>
      <c r="I53" s="42">
        <f>'COMÚN-HEGIRIANA'!J17</f>
        <v>7</v>
      </c>
      <c r="J53" s="43"/>
      <c r="K53" s="39">
        <f>INDEX(A$1:L$31,H53+1,I53)</f>
        <v>204</v>
      </c>
    </row>
    <row r="54" spans="6:11" ht="12.75">
      <c r="F54" s="24" t="s">
        <v>50</v>
      </c>
      <c r="G54" s="16"/>
      <c r="H54" s="16"/>
      <c r="I54" s="16"/>
      <c r="K54" s="25"/>
    </row>
    <row r="55" spans="6:11" ht="12.75">
      <c r="F55" s="24" t="s">
        <v>53</v>
      </c>
      <c r="G55" s="16"/>
      <c r="H55" s="16"/>
      <c r="I55" s="42">
        <f>'COMÚN-HEGIRIANA'!K17</f>
        <v>1435</v>
      </c>
      <c r="K55" s="40">
        <f>IF(I55&lt;C$70,VLOOKUP(I55-1,A$69:B$99,2,FALSE),IF(I55&lt;E$70,VLOOKUP(I55-1,C$69:D$99,2,FALSE),IF(I55&lt;G$70,VLOOKUP(I55-1,E$69:F$99,2,FALSE),IF(I55&lt;I$70,VLOOKUP(I55-1,G$69:H$99,2,FALSE),IF(I55&lt;K$70,VLOOKUP(I55-1,I$69:J$99,2,FALSE),VLOOKUP(I55-1,K$69:L$99,2,FALSE))))))</f>
        <v>41581</v>
      </c>
    </row>
    <row r="56" spans="6:11" ht="12.75">
      <c r="F56" s="24" t="s">
        <v>52</v>
      </c>
      <c r="G56" s="16"/>
      <c r="H56" s="16"/>
      <c r="I56" s="16"/>
      <c r="J56" s="16"/>
      <c r="K56" s="25"/>
    </row>
    <row r="57" spans="6:11" ht="12.75">
      <c r="F57" s="38" t="s">
        <v>51</v>
      </c>
      <c r="G57" s="28"/>
      <c r="H57" s="28"/>
      <c r="I57" s="28" t="s">
        <v>65</v>
      </c>
      <c r="J57" s="28"/>
      <c r="K57" s="37">
        <f>K53+K55</f>
        <v>41785</v>
      </c>
    </row>
    <row r="59" spans="6:11" ht="12.75">
      <c r="F59" s="21" t="s">
        <v>54</v>
      </c>
      <c r="G59" s="22"/>
      <c r="H59" s="41">
        <f>'COMÚN-HEGIRIANA'!I22</f>
        <v>15</v>
      </c>
      <c r="I59" s="42">
        <f>'COMÚN-HEGIRIANA'!J22</f>
        <v>8</v>
      </c>
      <c r="J59" s="43"/>
      <c r="K59" s="39">
        <f>INDEX(A$1:L$31,H59+1,I59)</f>
        <v>222</v>
      </c>
    </row>
    <row r="60" spans="6:11" ht="12.75">
      <c r="F60" s="24" t="s">
        <v>50</v>
      </c>
      <c r="G60" s="16"/>
      <c r="H60" s="16"/>
      <c r="I60" s="16"/>
      <c r="K60" s="25"/>
    </row>
    <row r="61" spans="6:11" ht="12.75">
      <c r="F61" s="24" t="s">
        <v>53</v>
      </c>
      <c r="G61" s="16"/>
      <c r="H61" s="16"/>
      <c r="I61" s="42">
        <f>'COMÚN-HEGIRIANA'!K22</f>
        <v>1435</v>
      </c>
      <c r="K61" s="40">
        <f>IF(I61&lt;C$70,VLOOKUP(I61-1,A$69:B$99,2,FALSE),IF(I61&lt;E$70,VLOOKUP(I61-1,C$69:D$99,2,FALSE),IF(I61&lt;G$70,VLOOKUP(I61-1,E$69:F$99,2,FALSE),IF(I61&lt;I$70,VLOOKUP(I61-1,G$69:H$99,2,FALSE),IF(I61&lt;K$70,VLOOKUP(I61-1,I$69:J$99,2,FALSE),VLOOKUP(I61-1,K$69:L$99,2,FALSE))))))</f>
        <v>41581</v>
      </c>
    </row>
    <row r="62" spans="6:11" ht="12.75">
      <c r="F62" s="24" t="s">
        <v>52</v>
      </c>
      <c r="G62" s="16"/>
      <c r="H62" s="16"/>
      <c r="I62" s="16"/>
      <c r="J62" s="16"/>
      <c r="K62" s="25"/>
    </row>
    <row r="63" spans="6:11" ht="12.75">
      <c r="F63" s="38" t="s">
        <v>51</v>
      </c>
      <c r="G63" s="28"/>
      <c r="H63" s="28"/>
      <c r="I63" s="28" t="s">
        <v>66</v>
      </c>
      <c r="J63" s="28"/>
      <c r="K63" s="37">
        <f>K59+K61</f>
        <v>41803</v>
      </c>
    </row>
    <row r="67" ht="13.5" thickBot="1"/>
    <row r="68" spans="1:12" ht="14.25" thickBot="1" thickTop="1">
      <c r="A68" s="107" t="s">
        <v>49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9"/>
    </row>
    <row r="69" spans="1:12" ht="14.25" thickBot="1" thickTop="1">
      <c r="A69" s="51">
        <v>0</v>
      </c>
      <c r="B69" s="52">
        <v>0</v>
      </c>
      <c r="C69" s="51">
        <v>1346</v>
      </c>
      <c r="D69" s="52">
        <f>355+B98</f>
        <v>10397</v>
      </c>
      <c r="E69" s="51">
        <v>1376</v>
      </c>
      <c r="F69" s="52">
        <f>355+D98</f>
        <v>21028</v>
      </c>
      <c r="G69" s="51">
        <v>1406</v>
      </c>
      <c r="H69" s="52">
        <f>355+F98</f>
        <v>31659</v>
      </c>
      <c r="I69" s="51">
        <v>1436</v>
      </c>
      <c r="J69" s="52">
        <f>355+H98</f>
        <v>42290</v>
      </c>
      <c r="K69" s="51">
        <v>1466</v>
      </c>
      <c r="L69" s="53">
        <f>355+J98</f>
        <v>52921</v>
      </c>
    </row>
    <row r="70" spans="1:12" ht="14.25" thickBot="1" thickTop="1">
      <c r="A70" s="7">
        <v>1317</v>
      </c>
      <c r="B70" s="35">
        <v>120</v>
      </c>
      <c r="C70" s="7">
        <v>1347</v>
      </c>
      <c r="D70" s="35">
        <f>354+B99</f>
        <v>10751</v>
      </c>
      <c r="E70" s="7">
        <v>1377</v>
      </c>
      <c r="F70" s="35">
        <f>354+D99</f>
        <v>21382</v>
      </c>
      <c r="G70" s="7">
        <v>1407</v>
      </c>
      <c r="H70" s="35">
        <f>354+F99</f>
        <v>32013</v>
      </c>
      <c r="I70" s="7">
        <v>1437</v>
      </c>
      <c r="J70" s="35">
        <f>354+H99</f>
        <v>42644</v>
      </c>
      <c r="K70" s="7">
        <v>1467</v>
      </c>
      <c r="L70" s="36">
        <f>354+J99</f>
        <v>53275</v>
      </c>
    </row>
    <row r="71" spans="1:12" ht="14.25" thickBot="1" thickTop="1">
      <c r="A71" s="7">
        <v>1318</v>
      </c>
      <c r="B71" s="35">
        <f>354+B70</f>
        <v>474</v>
      </c>
      <c r="C71" s="7">
        <v>1348</v>
      </c>
      <c r="D71" s="35">
        <f>354+D70</f>
        <v>11105</v>
      </c>
      <c r="E71" s="7">
        <v>1378</v>
      </c>
      <c r="F71" s="35">
        <f>354+F70</f>
        <v>21736</v>
      </c>
      <c r="G71" s="7">
        <v>1408</v>
      </c>
      <c r="H71" s="35">
        <f>354+H70</f>
        <v>32367</v>
      </c>
      <c r="I71" s="7">
        <v>1438</v>
      </c>
      <c r="J71" s="35">
        <f>354+J70</f>
        <v>42998</v>
      </c>
      <c r="K71" s="7">
        <v>1468</v>
      </c>
      <c r="L71" s="36">
        <f>354+L70</f>
        <v>53629</v>
      </c>
    </row>
    <row r="72" spans="1:12" ht="14.25" thickBot="1" thickTop="1">
      <c r="A72" s="7">
        <v>1319</v>
      </c>
      <c r="B72" s="35">
        <f>355+B71</f>
        <v>829</v>
      </c>
      <c r="C72" s="7">
        <v>1349</v>
      </c>
      <c r="D72" s="35">
        <f>355+D71</f>
        <v>11460</v>
      </c>
      <c r="E72" s="7">
        <v>1379</v>
      </c>
      <c r="F72" s="35">
        <f>355+F71</f>
        <v>22091</v>
      </c>
      <c r="G72" s="7">
        <v>1409</v>
      </c>
      <c r="H72" s="35">
        <f>355+H71</f>
        <v>32722</v>
      </c>
      <c r="I72" s="7">
        <v>1439</v>
      </c>
      <c r="J72" s="35">
        <f>355+J71</f>
        <v>43353</v>
      </c>
      <c r="K72" s="7">
        <v>1469</v>
      </c>
      <c r="L72" s="36">
        <f>355+L71</f>
        <v>53984</v>
      </c>
    </row>
    <row r="73" spans="1:12" ht="14.25" thickBot="1" thickTop="1">
      <c r="A73" s="7">
        <v>1320</v>
      </c>
      <c r="B73" s="35">
        <f>354+B72</f>
        <v>1183</v>
      </c>
      <c r="C73" s="7">
        <v>1350</v>
      </c>
      <c r="D73" s="35">
        <f>354+D72</f>
        <v>11814</v>
      </c>
      <c r="E73" s="7">
        <v>1380</v>
      </c>
      <c r="F73" s="35">
        <f>354+F72</f>
        <v>22445</v>
      </c>
      <c r="G73" s="7">
        <v>1410</v>
      </c>
      <c r="H73" s="35">
        <f>354+H72</f>
        <v>33076</v>
      </c>
      <c r="I73" s="7">
        <v>1440</v>
      </c>
      <c r="J73" s="35">
        <f>354+J72</f>
        <v>43707</v>
      </c>
      <c r="K73" s="7">
        <v>1470</v>
      </c>
      <c r="L73" s="36">
        <f>354+L72</f>
        <v>54338</v>
      </c>
    </row>
    <row r="74" spans="1:12" ht="14.25" thickBot="1" thickTop="1">
      <c r="A74" s="7">
        <v>1321</v>
      </c>
      <c r="B74" s="35">
        <f>354+B73</f>
        <v>1537</v>
      </c>
      <c r="C74" s="7">
        <v>1351</v>
      </c>
      <c r="D74" s="35">
        <f>354+D73</f>
        <v>12168</v>
      </c>
      <c r="E74" s="7">
        <v>1381</v>
      </c>
      <c r="F74" s="35">
        <f>354+F73</f>
        <v>22799</v>
      </c>
      <c r="G74" s="7">
        <v>1411</v>
      </c>
      <c r="H74" s="35">
        <f>354+H73</f>
        <v>33430</v>
      </c>
      <c r="I74" s="7">
        <v>1441</v>
      </c>
      <c r="J74" s="35">
        <f>354+J73</f>
        <v>44061</v>
      </c>
      <c r="K74" s="7">
        <v>1471</v>
      </c>
      <c r="L74" s="36">
        <f>354+L73</f>
        <v>54692</v>
      </c>
    </row>
    <row r="75" spans="1:12" ht="14.25" thickBot="1" thickTop="1">
      <c r="A75" s="7">
        <v>1322</v>
      </c>
      <c r="B75" s="35">
        <f>355+B74</f>
        <v>1892</v>
      </c>
      <c r="C75" s="7">
        <v>1352</v>
      </c>
      <c r="D75" s="35">
        <f>355+D74</f>
        <v>12523</v>
      </c>
      <c r="E75" s="7">
        <v>1382</v>
      </c>
      <c r="F75" s="35">
        <f>355+F74</f>
        <v>23154</v>
      </c>
      <c r="G75" s="7">
        <v>1412</v>
      </c>
      <c r="H75" s="35">
        <f>355+H74</f>
        <v>33785</v>
      </c>
      <c r="I75" s="7">
        <v>1442</v>
      </c>
      <c r="J75" s="35">
        <f>355+J74</f>
        <v>44416</v>
      </c>
      <c r="K75" s="7">
        <v>1472</v>
      </c>
      <c r="L75" s="36">
        <f>355+L74</f>
        <v>55047</v>
      </c>
    </row>
    <row r="76" spans="1:12" ht="14.25" thickBot="1" thickTop="1">
      <c r="A76" s="7">
        <v>1323</v>
      </c>
      <c r="B76" s="35">
        <f>354+B75</f>
        <v>2246</v>
      </c>
      <c r="C76" s="7">
        <v>1353</v>
      </c>
      <c r="D76" s="35">
        <f>354+D75</f>
        <v>12877</v>
      </c>
      <c r="E76" s="7">
        <v>1383</v>
      </c>
      <c r="F76" s="35">
        <f>354+F75</f>
        <v>23508</v>
      </c>
      <c r="G76" s="7">
        <v>1413</v>
      </c>
      <c r="H76" s="35">
        <f>354+H75</f>
        <v>34139</v>
      </c>
      <c r="I76" s="7">
        <v>1443</v>
      </c>
      <c r="J76" s="35">
        <f>354+J75</f>
        <v>44770</v>
      </c>
      <c r="K76" s="7">
        <v>1473</v>
      </c>
      <c r="L76" s="36">
        <f>354+L75</f>
        <v>55401</v>
      </c>
    </row>
    <row r="77" spans="1:12" ht="14.25" thickBot="1" thickTop="1">
      <c r="A77" s="7">
        <v>1324</v>
      </c>
      <c r="B77" s="35">
        <f>354+B76</f>
        <v>2600</v>
      </c>
      <c r="C77" s="7">
        <v>1354</v>
      </c>
      <c r="D77" s="35">
        <f>354+D76</f>
        <v>13231</v>
      </c>
      <c r="E77" s="7">
        <v>1384</v>
      </c>
      <c r="F77" s="35">
        <f>354+F76</f>
        <v>23862</v>
      </c>
      <c r="G77" s="7">
        <v>1414</v>
      </c>
      <c r="H77" s="35">
        <f>354+H76</f>
        <v>34493</v>
      </c>
      <c r="I77" s="7">
        <v>1444</v>
      </c>
      <c r="J77" s="35">
        <f>354+J76</f>
        <v>45124</v>
      </c>
      <c r="K77" s="7">
        <v>1474</v>
      </c>
      <c r="L77" s="36">
        <f>354+L76</f>
        <v>55755</v>
      </c>
    </row>
    <row r="78" spans="1:12" ht="14.25" thickBot="1" thickTop="1">
      <c r="A78" s="7">
        <v>1325</v>
      </c>
      <c r="B78" s="35">
        <f>355+B77</f>
        <v>2955</v>
      </c>
      <c r="C78" s="7">
        <v>1355</v>
      </c>
      <c r="D78" s="35">
        <f>355+D77</f>
        <v>13586</v>
      </c>
      <c r="E78" s="7">
        <v>1385</v>
      </c>
      <c r="F78" s="35">
        <f>355+F77</f>
        <v>24217</v>
      </c>
      <c r="G78" s="7">
        <v>1415</v>
      </c>
      <c r="H78" s="35">
        <f>355+H77</f>
        <v>34848</v>
      </c>
      <c r="I78" s="7">
        <v>1445</v>
      </c>
      <c r="J78" s="35">
        <f>355+J77</f>
        <v>45479</v>
      </c>
      <c r="K78" s="7">
        <v>1475</v>
      </c>
      <c r="L78" s="36">
        <f>355+L77</f>
        <v>56110</v>
      </c>
    </row>
    <row r="79" spans="1:12" ht="14.25" thickBot="1" thickTop="1">
      <c r="A79" s="7">
        <v>1326</v>
      </c>
      <c r="B79" s="35">
        <f>354+B78</f>
        <v>3309</v>
      </c>
      <c r="C79" s="7">
        <v>1356</v>
      </c>
      <c r="D79" s="35">
        <f>354+D78</f>
        <v>13940</v>
      </c>
      <c r="E79" s="7">
        <v>1386</v>
      </c>
      <c r="F79" s="35">
        <f>354+F78</f>
        <v>24571</v>
      </c>
      <c r="G79" s="7">
        <v>1416</v>
      </c>
      <c r="H79" s="35">
        <f>354+H78</f>
        <v>35202</v>
      </c>
      <c r="I79" s="7">
        <v>1446</v>
      </c>
      <c r="J79" s="35">
        <f>354+J78</f>
        <v>45833</v>
      </c>
      <c r="K79" s="7">
        <v>1476</v>
      </c>
      <c r="L79" s="36">
        <f>354+L78</f>
        <v>56464</v>
      </c>
    </row>
    <row r="80" spans="1:12" ht="14.25" thickBot="1" thickTop="1">
      <c r="A80" s="7">
        <v>1327</v>
      </c>
      <c r="B80" s="35">
        <f>355+B79</f>
        <v>3664</v>
      </c>
      <c r="C80" s="7">
        <v>1357</v>
      </c>
      <c r="D80" s="35">
        <f>355+D79</f>
        <v>14295</v>
      </c>
      <c r="E80" s="7">
        <v>1387</v>
      </c>
      <c r="F80" s="35">
        <f>355+F79</f>
        <v>24926</v>
      </c>
      <c r="G80" s="7">
        <v>1417</v>
      </c>
      <c r="H80" s="35">
        <f>355+H79</f>
        <v>35557</v>
      </c>
      <c r="I80" s="7">
        <v>1447</v>
      </c>
      <c r="J80" s="35">
        <f>355+J79</f>
        <v>46188</v>
      </c>
      <c r="K80" s="7">
        <v>1477</v>
      </c>
      <c r="L80" s="36">
        <f>355+L79</f>
        <v>56819</v>
      </c>
    </row>
    <row r="81" spans="1:12" ht="14.25" thickBot="1" thickTop="1">
      <c r="A81" s="7">
        <v>1328</v>
      </c>
      <c r="B81" s="35">
        <f>354+B80</f>
        <v>4018</v>
      </c>
      <c r="C81" s="7">
        <v>1358</v>
      </c>
      <c r="D81" s="35">
        <f>354+D80</f>
        <v>14649</v>
      </c>
      <c r="E81" s="7">
        <v>1388</v>
      </c>
      <c r="F81" s="35">
        <f>354+F80</f>
        <v>25280</v>
      </c>
      <c r="G81" s="7">
        <v>1418</v>
      </c>
      <c r="H81" s="35">
        <f>354+H80</f>
        <v>35911</v>
      </c>
      <c r="I81" s="7">
        <v>1448</v>
      </c>
      <c r="J81" s="35">
        <f>354+J80</f>
        <v>46542</v>
      </c>
      <c r="K81" s="7">
        <v>1478</v>
      </c>
      <c r="L81" s="36">
        <f>354+L80</f>
        <v>57173</v>
      </c>
    </row>
    <row r="82" spans="1:12" ht="14.25" thickBot="1" thickTop="1">
      <c r="A82" s="7">
        <v>1329</v>
      </c>
      <c r="B82" s="35">
        <f>354+B81</f>
        <v>4372</v>
      </c>
      <c r="C82" s="7">
        <v>1359</v>
      </c>
      <c r="D82" s="35">
        <f>354+D81</f>
        <v>15003</v>
      </c>
      <c r="E82" s="7">
        <v>1389</v>
      </c>
      <c r="F82" s="35">
        <f>354+F81</f>
        <v>25634</v>
      </c>
      <c r="G82" s="7">
        <v>1419</v>
      </c>
      <c r="H82" s="35">
        <f>354+H81</f>
        <v>36265</v>
      </c>
      <c r="I82" s="7">
        <v>1449</v>
      </c>
      <c r="J82" s="35">
        <f>354+J81</f>
        <v>46896</v>
      </c>
      <c r="K82" s="7">
        <v>1479</v>
      </c>
      <c r="L82" s="36">
        <f>354+L81</f>
        <v>57527</v>
      </c>
    </row>
    <row r="83" spans="1:12" ht="14.25" thickBot="1" thickTop="1">
      <c r="A83" s="7">
        <v>1330</v>
      </c>
      <c r="B83" s="35">
        <f>355+B82</f>
        <v>4727</v>
      </c>
      <c r="C83" s="7">
        <v>1360</v>
      </c>
      <c r="D83" s="35">
        <f>355+D82</f>
        <v>15358</v>
      </c>
      <c r="E83" s="7">
        <v>1390</v>
      </c>
      <c r="F83" s="35">
        <f>355+F82</f>
        <v>25989</v>
      </c>
      <c r="G83" s="7">
        <v>1420</v>
      </c>
      <c r="H83" s="35">
        <f>355+H82</f>
        <v>36620</v>
      </c>
      <c r="I83" s="7">
        <v>1450</v>
      </c>
      <c r="J83" s="35">
        <f>355+J82</f>
        <v>47251</v>
      </c>
      <c r="K83" s="7">
        <v>1480</v>
      </c>
      <c r="L83" s="36">
        <f>355+L82</f>
        <v>57882</v>
      </c>
    </row>
    <row r="84" spans="1:12" ht="14.25" thickBot="1" thickTop="1">
      <c r="A84" s="7">
        <v>1331</v>
      </c>
      <c r="B84" s="35">
        <f>354+B83</f>
        <v>5081</v>
      </c>
      <c r="C84" s="7">
        <v>1361</v>
      </c>
      <c r="D84" s="35">
        <f>354+D83</f>
        <v>15712</v>
      </c>
      <c r="E84" s="7">
        <v>1391</v>
      </c>
      <c r="F84" s="35">
        <f>354+F83</f>
        <v>26343</v>
      </c>
      <c r="G84" s="7">
        <v>1421</v>
      </c>
      <c r="H84" s="35">
        <f>354+H83</f>
        <v>36974</v>
      </c>
      <c r="I84" s="7">
        <v>1451</v>
      </c>
      <c r="J84" s="35">
        <f>354+J83</f>
        <v>47605</v>
      </c>
      <c r="K84" s="7">
        <v>1481</v>
      </c>
      <c r="L84" s="36">
        <f>354+L83</f>
        <v>58236</v>
      </c>
    </row>
    <row r="85" spans="1:12" ht="14.25" thickBot="1" thickTop="1">
      <c r="A85" s="7">
        <v>1332</v>
      </c>
      <c r="B85" s="35">
        <f>354+B84</f>
        <v>5435</v>
      </c>
      <c r="C85" s="7">
        <v>1362</v>
      </c>
      <c r="D85" s="35">
        <f>354+D84</f>
        <v>16066</v>
      </c>
      <c r="E85" s="7">
        <v>1392</v>
      </c>
      <c r="F85" s="35">
        <f>354+F84</f>
        <v>26697</v>
      </c>
      <c r="G85" s="7">
        <v>1422</v>
      </c>
      <c r="H85" s="35">
        <f>354+H84</f>
        <v>37328</v>
      </c>
      <c r="I85" s="7">
        <v>1452</v>
      </c>
      <c r="J85" s="35">
        <f>354+J84</f>
        <v>47959</v>
      </c>
      <c r="K85" s="7">
        <v>1482</v>
      </c>
      <c r="L85" s="36">
        <f>354+L84</f>
        <v>58590</v>
      </c>
    </row>
    <row r="86" spans="1:12" ht="14.25" thickBot="1" thickTop="1">
      <c r="A86" s="7">
        <v>1333</v>
      </c>
      <c r="B86" s="35">
        <f>355+B85</f>
        <v>5790</v>
      </c>
      <c r="C86" s="7">
        <v>1363</v>
      </c>
      <c r="D86" s="35">
        <f>355+D85</f>
        <v>16421</v>
      </c>
      <c r="E86" s="7">
        <v>1393</v>
      </c>
      <c r="F86" s="35">
        <f>355+F85</f>
        <v>27052</v>
      </c>
      <c r="G86" s="7">
        <v>1423</v>
      </c>
      <c r="H86" s="35">
        <f>355+H85</f>
        <v>37683</v>
      </c>
      <c r="I86" s="7">
        <v>1453</v>
      </c>
      <c r="J86" s="35">
        <f>355+J85</f>
        <v>48314</v>
      </c>
      <c r="K86" s="7">
        <v>1483</v>
      </c>
      <c r="L86" s="36">
        <f>355+L85</f>
        <v>58945</v>
      </c>
    </row>
    <row r="87" spans="1:12" ht="14.25" thickBot="1" thickTop="1">
      <c r="A87" s="7">
        <v>1334</v>
      </c>
      <c r="B87" s="35">
        <f>354+B86</f>
        <v>6144</v>
      </c>
      <c r="C87" s="7">
        <v>1364</v>
      </c>
      <c r="D87" s="35">
        <f>354+D86</f>
        <v>16775</v>
      </c>
      <c r="E87" s="7">
        <v>1394</v>
      </c>
      <c r="F87" s="35">
        <f>354+F86</f>
        <v>27406</v>
      </c>
      <c r="G87" s="7">
        <v>1424</v>
      </c>
      <c r="H87" s="35">
        <f>354+H86</f>
        <v>38037</v>
      </c>
      <c r="I87" s="7">
        <v>1454</v>
      </c>
      <c r="J87" s="35">
        <f>354+J86</f>
        <v>48668</v>
      </c>
      <c r="K87" s="7">
        <v>1484</v>
      </c>
      <c r="L87" s="36">
        <f>354+L86</f>
        <v>59299</v>
      </c>
    </row>
    <row r="88" spans="1:12" ht="14.25" thickBot="1" thickTop="1">
      <c r="A88" s="7">
        <v>1335</v>
      </c>
      <c r="B88" s="35">
        <f>354+B87</f>
        <v>6498</v>
      </c>
      <c r="C88" s="7">
        <v>1365</v>
      </c>
      <c r="D88" s="35">
        <f>354+D87</f>
        <v>17129</v>
      </c>
      <c r="E88" s="7">
        <v>1395</v>
      </c>
      <c r="F88" s="35">
        <f>354+F87</f>
        <v>27760</v>
      </c>
      <c r="G88" s="7">
        <v>1425</v>
      </c>
      <c r="H88" s="35">
        <f>354+H87</f>
        <v>38391</v>
      </c>
      <c r="I88" s="7">
        <v>1455</v>
      </c>
      <c r="J88" s="35">
        <f>354+J87</f>
        <v>49022</v>
      </c>
      <c r="K88" s="7">
        <v>1485</v>
      </c>
      <c r="L88" s="36">
        <f>354+L87</f>
        <v>59653</v>
      </c>
    </row>
    <row r="89" spans="1:12" ht="14.25" thickBot="1" thickTop="1">
      <c r="A89" s="7">
        <v>1336</v>
      </c>
      <c r="B89" s="35">
        <f>355+B88</f>
        <v>6853</v>
      </c>
      <c r="C89" s="7">
        <v>1366</v>
      </c>
      <c r="D89" s="35">
        <f>355+D88</f>
        <v>17484</v>
      </c>
      <c r="E89" s="7">
        <v>1396</v>
      </c>
      <c r="F89" s="35">
        <f>355+F88</f>
        <v>28115</v>
      </c>
      <c r="G89" s="7">
        <v>1426</v>
      </c>
      <c r="H89" s="35">
        <f>355+H88</f>
        <v>38746</v>
      </c>
      <c r="I89" s="7">
        <v>1456</v>
      </c>
      <c r="J89" s="35">
        <f>355+J88</f>
        <v>49377</v>
      </c>
      <c r="K89" s="7">
        <v>1486</v>
      </c>
      <c r="L89" s="36">
        <f>355+L88</f>
        <v>60008</v>
      </c>
    </row>
    <row r="90" spans="1:12" ht="14.25" thickBot="1" thickTop="1">
      <c r="A90" s="7">
        <v>1337</v>
      </c>
      <c r="B90" s="35">
        <f>354+B89</f>
        <v>7207</v>
      </c>
      <c r="C90" s="7">
        <v>1367</v>
      </c>
      <c r="D90" s="35">
        <f>354+D89</f>
        <v>17838</v>
      </c>
      <c r="E90" s="7">
        <v>1397</v>
      </c>
      <c r="F90" s="35">
        <f>354+F89</f>
        <v>28469</v>
      </c>
      <c r="G90" s="7">
        <v>1427</v>
      </c>
      <c r="H90" s="35">
        <f>354+H89</f>
        <v>39100</v>
      </c>
      <c r="I90" s="7">
        <v>1457</v>
      </c>
      <c r="J90" s="35">
        <f>354+J89</f>
        <v>49731</v>
      </c>
      <c r="K90" s="7">
        <v>1487</v>
      </c>
      <c r="L90" s="36">
        <f>354+L89</f>
        <v>60362</v>
      </c>
    </row>
    <row r="91" spans="1:12" ht="14.25" thickBot="1" thickTop="1">
      <c r="A91" s="7">
        <v>1338</v>
      </c>
      <c r="B91" s="35">
        <f>355+B90</f>
        <v>7562</v>
      </c>
      <c r="C91" s="7">
        <v>1368</v>
      </c>
      <c r="D91" s="35">
        <f>355+D90</f>
        <v>18193</v>
      </c>
      <c r="E91" s="7">
        <v>1398</v>
      </c>
      <c r="F91" s="35">
        <f>355+F90</f>
        <v>28824</v>
      </c>
      <c r="G91" s="7">
        <v>1428</v>
      </c>
      <c r="H91" s="35">
        <f>355+H90</f>
        <v>39455</v>
      </c>
      <c r="I91" s="7">
        <v>1458</v>
      </c>
      <c r="J91" s="35">
        <f>355+J90</f>
        <v>50086</v>
      </c>
      <c r="K91" s="7">
        <v>1488</v>
      </c>
      <c r="L91" s="36">
        <f>355+L90</f>
        <v>60717</v>
      </c>
    </row>
    <row r="92" spans="1:12" ht="14.25" thickBot="1" thickTop="1">
      <c r="A92" s="7">
        <v>1339</v>
      </c>
      <c r="B92" s="35">
        <f>354+B91</f>
        <v>7916</v>
      </c>
      <c r="C92" s="7">
        <v>1369</v>
      </c>
      <c r="D92" s="35">
        <f>354+D91</f>
        <v>18547</v>
      </c>
      <c r="E92" s="7">
        <v>1399</v>
      </c>
      <c r="F92" s="35">
        <f>354+F91</f>
        <v>29178</v>
      </c>
      <c r="G92" s="7">
        <v>1429</v>
      </c>
      <c r="H92" s="35">
        <f>354+H91</f>
        <v>39809</v>
      </c>
      <c r="I92" s="7">
        <v>1459</v>
      </c>
      <c r="J92" s="35">
        <f>354+J91</f>
        <v>50440</v>
      </c>
      <c r="K92" s="7">
        <v>1489</v>
      </c>
      <c r="L92" s="36">
        <f>354+L91</f>
        <v>61071</v>
      </c>
    </row>
    <row r="93" spans="1:12" ht="14.25" thickBot="1" thickTop="1">
      <c r="A93" s="7">
        <v>1340</v>
      </c>
      <c r="B93" s="35">
        <f>354+B92</f>
        <v>8270</v>
      </c>
      <c r="C93" s="7">
        <v>1370</v>
      </c>
      <c r="D93" s="35">
        <f>354+D92</f>
        <v>18901</v>
      </c>
      <c r="E93" s="7">
        <v>1400</v>
      </c>
      <c r="F93" s="35">
        <f>354+F92</f>
        <v>29532</v>
      </c>
      <c r="G93" s="7">
        <v>1430</v>
      </c>
      <c r="H93" s="35">
        <f>354+H92</f>
        <v>40163</v>
      </c>
      <c r="I93" s="7">
        <v>1460</v>
      </c>
      <c r="J93" s="35">
        <f>354+J92</f>
        <v>50794</v>
      </c>
      <c r="K93" s="7">
        <v>1490</v>
      </c>
      <c r="L93" s="36">
        <f>354+L92</f>
        <v>61425</v>
      </c>
    </row>
    <row r="94" spans="1:12" ht="14.25" thickBot="1" thickTop="1">
      <c r="A94" s="7">
        <v>1341</v>
      </c>
      <c r="B94" s="35">
        <f>355+B93</f>
        <v>8625</v>
      </c>
      <c r="C94" s="7">
        <v>1371</v>
      </c>
      <c r="D94" s="35">
        <f>355+D93</f>
        <v>19256</v>
      </c>
      <c r="E94" s="7">
        <v>1401</v>
      </c>
      <c r="F94" s="35">
        <f>355+F93</f>
        <v>29887</v>
      </c>
      <c r="G94" s="7">
        <v>1431</v>
      </c>
      <c r="H94" s="35">
        <f>355+H93</f>
        <v>40518</v>
      </c>
      <c r="I94" s="7">
        <v>1461</v>
      </c>
      <c r="J94" s="35">
        <f>355+J93</f>
        <v>51149</v>
      </c>
      <c r="K94" s="7">
        <v>1491</v>
      </c>
      <c r="L94" s="36">
        <f>355+L93</f>
        <v>61780</v>
      </c>
    </row>
    <row r="95" spans="1:12" ht="14.25" thickBot="1" thickTop="1">
      <c r="A95" s="7">
        <v>1342</v>
      </c>
      <c r="B95" s="35">
        <f>354+B94</f>
        <v>8979</v>
      </c>
      <c r="C95" s="7">
        <v>1372</v>
      </c>
      <c r="D95" s="35">
        <f>354+D94</f>
        <v>19610</v>
      </c>
      <c r="E95" s="7">
        <v>1402</v>
      </c>
      <c r="F95" s="35">
        <f>354+F94</f>
        <v>30241</v>
      </c>
      <c r="G95" s="7">
        <v>1432</v>
      </c>
      <c r="H95" s="35">
        <f>354+H94</f>
        <v>40872</v>
      </c>
      <c r="I95" s="7">
        <v>1462</v>
      </c>
      <c r="J95" s="35">
        <f>354+J94</f>
        <v>51503</v>
      </c>
      <c r="K95" s="7">
        <v>1492</v>
      </c>
      <c r="L95" s="36">
        <f>354+L94</f>
        <v>62134</v>
      </c>
    </row>
    <row r="96" spans="1:12" ht="14.25" thickBot="1" thickTop="1">
      <c r="A96" s="7">
        <v>1343</v>
      </c>
      <c r="B96" s="35">
        <f>354+B95</f>
        <v>9333</v>
      </c>
      <c r="C96" s="7">
        <v>1373</v>
      </c>
      <c r="D96" s="35">
        <f>354+D95</f>
        <v>19964</v>
      </c>
      <c r="E96" s="7">
        <v>1403</v>
      </c>
      <c r="F96" s="35">
        <f>354+F95</f>
        <v>30595</v>
      </c>
      <c r="G96" s="7">
        <v>1433</v>
      </c>
      <c r="H96" s="35">
        <f>354+H95</f>
        <v>41226</v>
      </c>
      <c r="I96" s="7">
        <v>1463</v>
      </c>
      <c r="J96" s="35">
        <f>354+J95</f>
        <v>51857</v>
      </c>
      <c r="K96" s="7">
        <v>1493</v>
      </c>
      <c r="L96" s="36">
        <f>354+L95</f>
        <v>62488</v>
      </c>
    </row>
    <row r="97" spans="1:12" ht="14.25" thickBot="1" thickTop="1">
      <c r="A97" s="7">
        <v>1344</v>
      </c>
      <c r="B97" s="35">
        <f>355+B96</f>
        <v>9688</v>
      </c>
      <c r="C97" s="7">
        <v>1374</v>
      </c>
      <c r="D97" s="35">
        <f>355+D96</f>
        <v>20319</v>
      </c>
      <c r="E97" s="7">
        <v>1404</v>
      </c>
      <c r="F97" s="35">
        <f>355+F96</f>
        <v>30950</v>
      </c>
      <c r="G97" s="7">
        <v>1434</v>
      </c>
      <c r="H97" s="35">
        <f>355+H96</f>
        <v>41581</v>
      </c>
      <c r="I97" s="7">
        <v>1464</v>
      </c>
      <c r="J97" s="35">
        <f>355+J96</f>
        <v>52212</v>
      </c>
      <c r="K97" s="7">
        <v>1494</v>
      </c>
      <c r="L97" s="36">
        <f>355+L96</f>
        <v>62843</v>
      </c>
    </row>
    <row r="98" spans="1:12" ht="14.25" thickBot="1" thickTop="1">
      <c r="A98" s="7">
        <v>1345</v>
      </c>
      <c r="B98" s="35">
        <f>354+B97</f>
        <v>10042</v>
      </c>
      <c r="C98" s="7">
        <v>1375</v>
      </c>
      <c r="D98" s="35">
        <f>354+D97</f>
        <v>20673</v>
      </c>
      <c r="E98" s="7">
        <v>1405</v>
      </c>
      <c r="F98" s="35">
        <f>354+F97</f>
        <v>31304</v>
      </c>
      <c r="G98" s="7">
        <v>1435</v>
      </c>
      <c r="H98" s="35">
        <f>354+H97</f>
        <v>41935</v>
      </c>
      <c r="I98" s="7">
        <v>1465</v>
      </c>
      <c r="J98" s="35">
        <f>354+J97</f>
        <v>52566</v>
      </c>
      <c r="K98" s="7">
        <v>1495</v>
      </c>
      <c r="L98" s="36">
        <f>354+L97</f>
        <v>63197</v>
      </c>
    </row>
    <row r="99" spans="1:12" ht="14.25" thickBot="1" thickTop="1">
      <c r="A99" s="7">
        <v>1346</v>
      </c>
      <c r="B99" s="35">
        <f>355+B98</f>
        <v>10397</v>
      </c>
      <c r="C99" s="7">
        <v>1376</v>
      </c>
      <c r="D99" s="35">
        <f>355+D98</f>
        <v>21028</v>
      </c>
      <c r="E99" s="7">
        <v>1406</v>
      </c>
      <c r="F99" s="35">
        <f>355+F98</f>
        <v>31659</v>
      </c>
      <c r="G99" s="7">
        <v>1436</v>
      </c>
      <c r="H99" s="35">
        <f>355+H98</f>
        <v>42290</v>
      </c>
      <c r="I99" s="7">
        <v>1466</v>
      </c>
      <c r="J99" s="35">
        <f>355+J98</f>
        <v>52921</v>
      </c>
      <c r="K99" s="7">
        <v>1496</v>
      </c>
      <c r="L99" s="36">
        <f>355+L98</f>
        <v>63552</v>
      </c>
    </row>
    <row r="100" ht="13.5" thickTop="1"/>
    <row r="101" spans="6:11" ht="12.75">
      <c r="F101" s="21" t="s">
        <v>54</v>
      </c>
      <c r="G101" s="22"/>
      <c r="H101" s="41">
        <f>'COMÚN-HEGIRIANA'!I27</f>
        <v>1</v>
      </c>
      <c r="I101" s="42">
        <f>'COMÚN-HEGIRIANA'!J27</f>
        <v>9</v>
      </c>
      <c r="J101" s="43"/>
      <c r="K101" s="39">
        <f>INDEX(A$1:L$31,H101+1,I101)</f>
        <v>237</v>
      </c>
    </row>
    <row r="102" spans="6:11" ht="12.75">
      <c r="F102" s="24" t="s">
        <v>50</v>
      </c>
      <c r="G102" s="16"/>
      <c r="H102" s="16"/>
      <c r="I102" s="16"/>
      <c r="K102" s="25"/>
    </row>
    <row r="103" spans="6:11" ht="12.75">
      <c r="F103" s="24" t="s">
        <v>53</v>
      </c>
      <c r="G103" s="16"/>
      <c r="H103" s="16"/>
      <c r="I103" s="42">
        <f>'COMÚN-HEGIRIANA'!K27</f>
        <v>1435</v>
      </c>
      <c r="K103" s="40">
        <f>IF(I103&lt;C$70,VLOOKUP(I103-1,A$69:B$99,2,FALSE),IF(I103&lt;E$70,VLOOKUP(I103-1,C$69:D$99,2,FALSE),IF(I103&lt;G$70,VLOOKUP(I103-1,E$69:F$99,2,FALSE),IF(I103&lt;I$70,VLOOKUP(I103-1,G$69:H$99,2,FALSE),IF(I103&lt;K$70,VLOOKUP(I103-1,I$69:J$99,2,FALSE),VLOOKUP(I103-1,K$69:L$99,2,FALSE))))))</f>
        <v>41581</v>
      </c>
    </row>
    <row r="104" spans="6:11" ht="12.75">
      <c r="F104" s="24" t="s">
        <v>52</v>
      </c>
      <c r="G104" s="16"/>
      <c r="H104" s="16"/>
      <c r="I104" s="16"/>
      <c r="J104" s="16"/>
      <c r="K104" s="25"/>
    </row>
    <row r="105" spans="6:11" ht="12.75">
      <c r="F105" s="38" t="s">
        <v>51</v>
      </c>
      <c r="G105" s="28"/>
      <c r="H105" s="28"/>
      <c r="I105" s="28" t="s">
        <v>22</v>
      </c>
      <c r="J105" s="28"/>
      <c r="K105" s="37">
        <f>K101+K103</f>
        <v>41818</v>
      </c>
    </row>
    <row r="107" spans="6:11" ht="12.75">
      <c r="F107" s="21" t="s">
        <v>54</v>
      </c>
      <c r="G107" s="22"/>
      <c r="H107" s="41">
        <f>'COMÚN-HEGIRIANA'!I37</f>
        <v>1</v>
      </c>
      <c r="I107" s="42">
        <f>'COMÚN-HEGIRIANA'!J37</f>
        <v>10</v>
      </c>
      <c r="J107" s="43"/>
      <c r="K107" s="39">
        <f>INDEX(A$1:L$31,H107+1,I107)</f>
        <v>267</v>
      </c>
    </row>
    <row r="108" spans="6:11" ht="12.75">
      <c r="F108" s="24" t="s">
        <v>50</v>
      </c>
      <c r="G108" s="16"/>
      <c r="H108" s="16"/>
      <c r="I108" s="16"/>
      <c r="K108" s="25"/>
    </row>
    <row r="109" spans="6:11" ht="12.75">
      <c r="F109" s="24" t="s">
        <v>53</v>
      </c>
      <c r="G109" s="16"/>
      <c r="H109" s="16"/>
      <c r="I109" s="42">
        <f>'COMÚN-HEGIRIANA'!K37</f>
        <v>1435</v>
      </c>
      <c r="K109" s="40">
        <f>IF(I109&lt;C$70,VLOOKUP(I109-1,A$69:B$99,2,FALSE),IF(I109&lt;E$70,VLOOKUP(I109-1,C$69:D$99,2,FALSE),IF(I109&lt;G$70,VLOOKUP(I109-1,E$69:F$99,2,FALSE),IF(I109&lt;I$70,VLOOKUP(I109-1,G$69:H$99,2,FALSE),IF(I109&lt;K$70,VLOOKUP(I109-1,I$69:J$99,2,FALSE),VLOOKUP(I109-1,K$69:L$99,2,FALSE))))))</f>
        <v>41581</v>
      </c>
    </row>
    <row r="110" spans="6:11" ht="12.75">
      <c r="F110" s="24" t="s">
        <v>52</v>
      </c>
      <c r="G110" s="16"/>
      <c r="H110" s="16"/>
      <c r="I110" s="16"/>
      <c r="J110" s="16"/>
      <c r="K110" s="25"/>
    </row>
    <row r="111" spans="6:11" ht="12.75">
      <c r="F111" s="38" t="s">
        <v>51</v>
      </c>
      <c r="G111" s="28"/>
      <c r="H111" s="28"/>
      <c r="I111" s="28" t="s">
        <v>67</v>
      </c>
      <c r="J111" s="28"/>
      <c r="K111" s="37">
        <f>K107+K109</f>
        <v>41848</v>
      </c>
    </row>
    <row r="113" spans="6:11" ht="12.75">
      <c r="F113" s="21" t="s">
        <v>54</v>
      </c>
      <c r="G113" s="22"/>
      <c r="H113" s="41">
        <f>'COMÚN-HEGIRIANA'!I52</f>
        <v>9</v>
      </c>
      <c r="I113" s="42">
        <f>'COMÚN-HEGIRIANA'!J52</f>
        <v>12</v>
      </c>
      <c r="J113" s="43"/>
      <c r="K113" s="39">
        <f>INDEX(A$1:L$31,H113+1,I113)</f>
        <v>334</v>
      </c>
    </row>
    <row r="114" spans="6:11" ht="12.75">
      <c r="F114" s="24" t="s">
        <v>50</v>
      </c>
      <c r="G114" s="16"/>
      <c r="H114" s="16"/>
      <c r="I114" s="16"/>
      <c r="K114" s="25"/>
    </row>
    <row r="115" spans="6:11" ht="12.75">
      <c r="F115" s="24" t="s">
        <v>53</v>
      </c>
      <c r="G115" s="16"/>
      <c r="H115" s="16"/>
      <c r="I115" s="42">
        <f>'COMÚN-HEGIRIANA'!K52</f>
        <v>1435</v>
      </c>
      <c r="K115" s="40">
        <f>IF(I115&lt;C$70,VLOOKUP(I115-1,A$69:B$99,2,FALSE),IF(I115&lt;E$70,VLOOKUP(I115-1,C$69:D$99,2,FALSE),IF(I115&lt;G$70,VLOOKUP(I115-1,E$69:F$99,2,FALSE),IF(I115&lt;I$70,VLOOKUP(I115-1,G$69:H$99,2,FALSE),IF(I115&lt;K$70,VLOOKUP(I115-1,I$69:J$99,2,FALSE),VLOOKUP(I115-1,K$69:L$99,2,FALSE))))))</f>
        <v>41581</v>
      </c>
    </row>
    <row r="116" spans="6:11" ht="12.75">
      <c r="F116" s="24" t="s">
        <v>52</v>
      </c>
      <c r="G116" s="16"/>
      <c r="H116" s="16"/>
      <c r="I116" s="16"/>
      <c r="J116" s="16"/>
      <c r="K116" s="25"/>
    </row>
    <row r="117" spans="6:11" ht="12.75">
      <c r="F117" s="38" t="s">
        <v>51</v>
      </c>
      <c r="G117" s="28"/>
      <c r="H117" s="28"/>
      <c r="I117" s="28" t="s">
        <v>68</v>
      </c>
      <c r="J117" s="28"/>
      <c r="K117" s="37">
        <f>K113+K115</f>
        <v>41915</v>
      </c>
    </row>
    <row r="119" spans="6:11" ht="12.75">
      <c r="F119" s="21" t="s">
        <v>54</v>
      </c>
      <c r="G119" s="22"/>
      <c r="H119" s="41">
        <f>'COMÚN-HEGIRIANA'!I72</f>
        <v>1</v>
      </c>
      <c r="I119" s="42">
        <f>'COMÚN-HEGIRIANA'!J72</f>
        <v>1</v>
      </c>
      <c r="J119" s="43"/>
      <c r="K119" s="39">
        <f>INDEX(A$1:L$31,H119+1,I119)</f>
        <v>1</v>
      </c>
    </row>
    <row r="120" spans="6:11" ht="12.75">
      <c r="F120" s="24" t="s">
        <v>50</v>
      </c>
      <c r="G120" s="16"/>
      <c r="H120" s="16"/>
      <c r="I120" s="16"/>
      <c r="K120" s="25"/>
    </row>
    <row r="121" spans="6:11" ht="12.75">
      <c r="F121" s="24" t="s">
        <v>53</v>
      </c>
      <c r="G121" s="16"/>
      <c r="H121" s="16"/>
      <c r="I121" s="42">
        <f>'COMÚN-HEGIRIANA'!K72</f>
        <v>1436</v>
      </c>
      <c r="K121" s="40">
        <f>IF(I121&lt;C$70,VLOOKUP(I121-1,A$69:B$99,2,FALSE),IF(I121&lt;E$70,VLOOKUP(I121-1,C$69:D$99,2,FALSE),IF(I121&lt;G$70,VLOOKUP(I121-1,E$69:F$99,2,FALSE),IF(I121&lt;I$70,VLOOKUP(I121-1,G$69:H$99,2,FALSE),IF(I121&lt;K$70,VLOOKUP(I121-1,I$69:J$99,2,FALSE),VLOOKUP(I121-1,K$69:L$99,2,FALSE))))))</f>
        <v>41935</v>
      </c>
    </row>
    <row r="122" spans="6:11" ht="12.75">
      <c r="F122" s="24" t="s">
        <v>52</v>
      </c>
      <c r="G122" s="16"/>
      <c r="H122" s="16"/>
      <c r="I122" s="16"/>
      <c r="J122" s="16"/>
      <c r="K122" s="25"/>
    </row>
    <row r="123" spans="6:11" ht="12.75">
      <c r="F123" s="38" t="s">
        <v>51</v>
      </c>
      <c r="G123" s="28"/>
      <c r="H123" s="28"/>
      <c r="I123" s="28" t="s">
        <v>69</v>
      </c>
      <c r="J123" s="28"/>
      <c r="K123" s="37">
        <f>K119+K121</f>
        <v>41936</v>
      </c>
    </row>
  </sheetData>
  <sheetProtection sheet="1" objects="1" scenarios="1"/>
  <mergeCells count="2">
    <mergeCell ref="A34:K34"/>
    <mergeCell ref="A68:L6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Festividades islámicas</dc:title>
  <dc:subject/>
  <dc:creator>Madraza Maslama</dc:creator>
  <cp:keywords/>
  <dc:description/>
  <cp:lastModifiedBy>IIPP</cp:lastModifiedBy>
  <cp:lastPrinted>2008-06-29T17:30:57Z</cp:lastPrinted>
  <dcterms:created xsi:type="dcterms:W3CDTF">2008-06-24T14:54:48Z</dcterms:created>
  <dcterms:modified xsi:type="dcterms:W3CDTF">2014-11-27T14:59:55Z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